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693"/>
  </bookViews>
  <sheets>
    <sheet name="Bench Press" sheetId="4" r:id="rId1"/>
    <sheet name="Лист2" sheetId="2" state="hidden" r:id="rId2"/>
    <sheet name="Лист3" sheetId="3" state="hidden" r:id="rId3"/>
    <sheet name="КУБОК РУСИЧИ 3" sheetId="9" r:id="rId4"/>
    <sheet name="Русский жим" sheetId="8" r:id="rId5"/>
    <sheet name="Русская тяга" sheetId="26" r:id="rId6"/>
    <sheet name="Народный жим" sheetId="22" r:id="rId7"/>
    <sheet name="Тяговое двоеборье" sheetId="18" r:id="rId8"/>
    <sheet name="Становая тяга" sheetId="7" r:id="rId9"/>
    <sheet name="Присед" sheetId="25" r:id="rId10"/>
    <sheet name="Троеборье" sheetId="16" r:id="rId11"/>
    <sheet name="Пауэрспорт" sheetId="24" r:id="rId12"/>
    <sheet name="Бицепс" sheetId="20" r:id="rId13"/>
    <sheet name="Командный зачет" sheetId="6" r:id="rId14"/>
  </sheets>
  <calcPr calcId="162913"/>
</workbook>
</file>

<file path=xl/calcChain.xml><?xml version="1.0" encoding="utf-8"?>
<calcChain xmlns="http://schemas.openxmlformats.org/spreadsheetml/2006/main">
  <c r="L7" i="8" l="1"/>
  <c r="L4" i="22"/>
  <c r="L5" i="22"/>
  <c r="V4" i="18"/>
  <c r="Q16" i="7"/>
  <c r="T4" i="24"/>
  <c r="Q4" i="25" l="1"/>
  <c r="M6" i="26"/>
  <c r="M5" i="26"/>
  <c r="M4" i="26"/>
  <c r="Q20" i="7"/>
  <c r="Q15" i="7"/>
  <c r="Q14" i="7"/>
  <c r="Q18" i="7"/>
  <c r="Q17" i="7"/>
  <c r="Q13" i="7"/>
  <c r="Q6" i="7"/>
  <c r="Q19" i="7"/>
  <c r="Q10" i="7"/>
  <c r="Q9" i="7"/>
  <c r="L19" i="8"/>
  <c r="L17" i="8"/>
  <c r="L16" i="8"/>
  <c r="L15" i="8"/>
  <c r="L14" i="8"/>
  <c r="L13" i="8"/>
  <c r="L18" i="8"/>
  <c r="L20" i="8"/>
  <c r="L12" i="8"/>
  <c r="L9" i="8"/>
  <c r="L8" i="8"/>
  <c r="L6" i="8"/>
  <c r="Q72" i="4"/>
  <c r="Q71" i="4"/>
  <c r="Q70" i="4"/>
  <c r="Q47" i="4"/>
  <c r="AC5" i="16"/>
  <c r="W5" i="16"/>
  <c r="AC13" i="16"/>
  <c r="AC14" i="16"/>
  <c r="AC15" i="16"/>
  <c r="AC16" i="16"/>
  <c r="AC18" i="16"/>
  <c r="AC19" i="16"/>
  <c r="AC17" i="16"/>
  <c r="W13" i="16"/>
  <c r="W14" i="16"/>
  <c r="W15" i="16"/>
  <c r="W16" i="16"/>
  <c r="W18" i="16"/>
  <c r="W19" i="16"/>
  <c r="W17" i="16"/>
  <c r="AD19" i="16"/>
  <c r="AE19" i="16" s="1"/>
  <c r="Q19" i="16"/>
  <c r="AD18" i="16"/>
  <c r="AE18" i="16" s="1"/>
  <c r="Q18" i="16"/>
  <c r="AD17" i="16"/>
  <c r="AE17" i="16" s="1"/>
  <c r="Q17" i="16"/>
  <c r="AD16" i="16"/>
  <c r="AE16" i="16" s="1"/>
  <c r="Q16" i="16"/>
  <c r="AD9" i="16"/>
  <c r="AE9" i="16" s="1"/>
  <c r="Q9" i="16"/>
  <c r="AD15" i="16"/>
  <c r="AE15" i="16" s="1"/>
  <c r="Q15" i="16"/>
  <c r="AD14" i="16"/>
  <c r="AE14" i="16" s="1"/>
  <c r="Q14" i="16"/>
  <c r="AD13" i="16"/>
  <c r="AE13" i="16" s="1"/>
  <c r="Q13" i="16"/>
  <c r="Q5" i="16"/>
  <c r="AD5" i="16" l="1"/>
  <c r="AE5" i="16" s="1"/>
  <c r="Q50" i="4" l="1"/>
  <c r="Q51" i="4"/>
  <c r="Q68" i="4"/>
  <c r="Q69" i="4"/>
  <c r="Q49" i="4"/>
  <c r="Q45" i="4"/>
  <c r="Q58" i="4"/>
  <c r="Q60" i="4"/>
  <c r="Q61" i="4"/>
  <c r="Q59" i="4"/>
  <c r="Q62" i="4"/>
  <c r="Q48" i="4"/>
  <c r="Q44" i="4"/>
  <c r="Q63" i="4"/>
  <c r="Q64" i="4"/>
  <c r="Q66" i="4"/>
  <c r="Q67" i="4"/>
  <c r="Q65" i="4"/>
  <c r="Q46" i="4"/>
  <c r="Q7" i="9" l="1"/>
  <c r="Q8" i="9"/>
  <c r="Q9" i="9"/>
  <c r="Q6" i="9"/>
  <c r="Q53" i="4"/>
  <c r="Q54" i="4"/>
  <c r="Q55" i="4"/>
  <c r="Q56" i="4"/>
  <c r="Q57" i="4"/>
  <c r="Q38" i="4"/>
  <c r="Q35" i="4"/>
  <c r="Q36" i="4"/>
  <c r="Q37" i="4"/>
  <c r="Q39" i="4"/>
  <c r="Q40" i="4"/>
  <c r="Q42" i="4"/>
  <c r="Q43" i="4"/>
  <c r="Q41" i="4"/>
  <c r="Q52" i="4"/>
  <c r="Q31" i="4"/>
  <c r="Q20" i="4" l="1"/>
  <c r="Q19" i="4"/>
  <c r="Q9" i="4"/>
  <c r="Q14" i="4"/>
  <c r="Q15" i="4"/>
  <c r="Q13" i="4"/>
  <c r="Q30" i="4" l="1"/>
  <c r="Q29" i="4"/>
  <c r="Q28" i="4"/>
  <c r="Q27" i="4"/>
  <c r="Q26" i="4"/>
  <c r="Q25" i="4"/>
  <c r="Q24" i="4"/>
  <c r="Q5" i="4"/>
  <c r="Q8" i="4"/>
  <c r="Q23" i="4"/>
</calcChain>
</file>

<file path=xl/sharedStrings.xml><?xml version="1.0" encoding="utf-8"?>
<sst xmlns="http://schemas.openxmlformats.org/spreadsheetml/2006/main" count="848" uniqueCount="181">
  <si>
    <t>В/К</t>
  </si>
  <si>
    <t>ФИО</t>
  </si>
  <si>
    <t>Город</t>
  </si>
  <si>
    <t>Дата рождения</t>
  </si>
  <si>
    <t>Версия</t>
  </si>
  <si>
    <t>№</t>
  </si>
  <si>
    <t>Возростная группа</t>
  </si>
  <si>
    <t>Дивизион</t>
  </si>
  <si>
    <t>Команда</t>
  </si>
  <si>
    <t>Вес</t>
  </si>
  <si>
    <t>ЖИМ ЛЕЖА</t>
  </si>
  <si>
    <t>Место</t>
  </si>
  <si>
    <t>Абсолютка</t>
  </si>
  <si>
    <t>Очки командного зачета</t>
  </si>
  <si>
    <t>Рез-тат</t>
  </si>
  <si>
    <t>Шварц</t>
  </si>
  <si>
    <t>Вес штанги</t>
  </si>
  <si>
    <t>Становая тяга</t>
  </si>
  <si>
    <t>ПРИСЕД</t>
  </si>
  <si>
    <t>ТЯГА</t>
  </si>
  <si>
    <t>Становая тяга. Классика.</t>
  </si>
  <si>
    <t>Становая тяга. Сумо.</t>
  </si>
  <si>
    <t>Девушки (до 15 лет). Абсолютный зачет.</t>
  </si>
  <si>
    <t>Девушки (до 19 лет). Абсолютный зачет.</t>
  </si>
  <si>
    <t>Юноши (до 15 лет). Абсолютный зачет.</t>
  </si>
  <si>
    <t>Юноши (до 19 лет). Абсолютный зачет.</t>
  </si>
  <si>
    <t>Сумма</t>
  </si>
  <si>
    <t xml:space="preserve">Женщины. </t>
  </si>
  <si>
    <t xml:space="preserve"> Мужчины.</t>
  </si>
  <si>
    <t>ИТОГ</t>
  </si>
  <si>
    <t>КА</t>
  </si>
  <si>
    <t>Командный зачет</t>
  </si>
  <si>
    <t>Оренбург</t>
  </si>
  <si>
    <t>Open 20-39</t>
  </si>
  <si>
    <t>Индия</t>
  </si>
  <si>
    <t>Орск</t>
  </si>
  <si>
    <t>ОРСК</t>
  </si>
  <si>
    <t>Teenage 16-19</t>
  </si>
  <si>
    <t>Подъем на бицепс</t>
  </si>
  <si>
    <t>РБ</t>
  </si>
  <si>
    <t>Салават</t>
  </si>
  <si>
    <t>SLP</t>
  </si>
  <si>
    <t>Акбулак</t>
  </si>
  <si>
    <t>Абуденов Андрей Владимирович</t>
  </si>
  <si>
    <t>РУСИЧИ</t>
  </si>
  <si>
    <t>Прокофьев Юрий Леонидович</t>
  </si>
  <si>
    <t>AMT</t>
  </si>
  <si>
    <t>EQUIP</t>
  </si>
  <si>
    <t>RAW</t>
  </si>
  <si>
    <t>АМТ</t>
  </si>
  <si>
    <t>RAW+ (2-3 слоя)</t>
  </si>
  <si>
    <t>RAW+ (1 слой)</t>
  </si>
  <si>
    <t xml:space="preserve">Мужчины. </t>
  </si>
  <si>
    <t>Девушки (до 19лет). Абсолютный зачет.</t>
  </si>
  <si>
    <t>ПРО</t>
  </si>
  <si>
    <t>Masters 40-60</t>
  </si>
  <si>
    <t>IRON</t>
  </si>
  <si>
    <t>Сингх Ракшита Дилип</t>
  </si>
  <si>
    <t>Нью-Дели (Индия)</t>
  </si>
  <si>
    <t>ИНДИЯ</t>
  </si>
  <si>
    <t>РК</t>
  </si>
  <si>
    <t>Митязов Сергей Геннадьевич</t>
  </si>
  <si>
    <t>АТЛАНТ</t>
  </si>
  <si>
    <t>Урюпин Эдуард Владимирович</t>
  </si>
  <si>
    <t>Мифтахов Рустам Флурович</t>
  </si>
  <si>
    <t>Дюртюли (РБ)</t>
  </si>
  <si>
    <t>Савельева Елена Валерьевна</t>
  </si>
  <si>
    <t>Рыбалко Кристина Олеговна</t>
  </si>
  <si>
    <t>Весноватый Иван Олегович</t>
  </si>
  <si>
    <t>Ишимбай</t>
  </si>
  <si>
    <t>Masters 40-59</t>
  </si>
  <si>
    <t>Барбашова Ольга Вячеславовна</t>
  </si>
  <si>
    <t>Полякова Ольга Алексеевна</t>
  </si>
  <si>
    <t>Кумертау</t>
  </si>
  <si>
    <t>Бузулук</t>
  </si>
  <si>
    <t>БУЗУЛУК</t>
  </si>
  <si>
    <t>Кажаев Валерий Петрович</t>
  </si>
  <si>
    <t>Уфа</t>
  </si>
  <si>
    <t>Черемухина Юлия Асхатовна</t>
  </si>
  <si>
    <t>Варга Виктория Янышева</t>
  </si>
  <si>
    <t>Teenage 0-13</t>
  </si>
  <si>
    <t>Долгашев Степан Денисович</t>
  </si>
  <si>
    <t>Баль Ольга Сергеевна</t>
  </si>
  <si>
    <t>Портнов Артем Владимирович</t>
  </si>
  <si>
    <t>Стрижекозин Петр Вячеславович</t>
  </si>
  <si>
    <t>Жим стоя</t>
  </si>
  <si>
    <t>Акчурина Алина Сагитовна</t>
  </si>
  <si>
    <t>Соль-Илецк</t>
  </si>
  <si>
    <t>Курманаев Владислав Владимирович</t>
  </si>
  <si>
    <t>Смирнов Антон Сергеевич</t>
  </si>
  <si>
    <t>Присяжнюк Даниил Олегович</t>
  </si>
  <si>
    <t>Загородний Виктор Сергеевич</t>
  </si>
  <si>
    <t>Екатеринбург</t>
  </si>
  <si>
    <t>Шуринов Сергей Александрович</t>
  </si>
  <si>
    <t>Бурцев Сергей Александрович</t>
  </si>
  <si>
    <t>Лапин Антон Юрьевич</t>
  </si>
  <si>
    <t>Лобанович Артем Юрьевич</t>
  </si>
  <si>
    <t>Бхоумик Пратап Кумар</t>
  </si>
  <si>
    <t>Попков Александр Дмитриевич</t>
  </si>
  <si>
    <t>Горшенина Оксана Борисовна</t>
  </si>
  <si>
    <t>Салихова Галина Радиковна</t>
  </si>
  <si>
    <t>Стерлитамак</t>
  </si>
  <si>
    <t>Марков Валерий Анатольевич</t>
  </si>
  <si>
    <t>Masters 60-74</t>
  </si>
  <si>
    <t>Евдокимов Игорь Анатольевич</t>
  </si>
  <si>
    <t>Минибаев Руслан Фригелевич</t>
  </si>
  <si>
    <t>Абдуллин Андрей Ришатович</t>
  </si>
  <si>
    <t>Андрияш Данил Юрьевич</t>
  </si>
  <si>
    <t>Лущев Иван Сергеевич</t>
  </si>
  <si>
    <t>Кушнир Денис Алексеевич</t>
  </si>
  <si>
    <t>Teenage 13-15</t>
  </si>
  <si>
    <t>Лиханова Олеся Олеговна</t>
  </si>
  <si>
    <t>Аймер (Индия)</t>
  </si>
  <si>
    <t>Калинина Татьяна</t>
  </si>
  <si>
    <t>Щендригин Павел Сергеевич</t>
  </si>
  <si>
    <t>-</t>
  </si>
  <si>
    <t>Ларионова Ольга</t>
  </si>
  <si>
    <t>Кистанов Сергей</t>
  </si>
  <si>
    <t>91.4</t>
  </si>
  <si>
    <t>Присед</t>
  </si>
  <si>
    <t>Урюпин Дмитрий</t>
  </si>
  <si>
    <t>67.45</t>
  </si>
  <si>
    <t>Teenage 14-15</t>
  </si>
  <si>
    <t>PБ</t>
  </si>
  <si>
    <t>0.7492</t>
  </si>
  <si>
    <t>Лашманов Сергей</t>
  </si>
  <si>
    <t>Белебей</t>
  </si>
  <si>
    <t>Подвойский Тимур</t>
  </si>
  <si>
    <t>Бендюг Владимир Алексеевич</t>
  </si>
  <si>
    <t>Гуров Павел Юрьевич</t>
  </si>
  <si>
    <t>Мощенский Станислав Николаевич</t>
  </si>
  <si>
    <t>Миркин Константин Петрович</t>
  </si>
  <si>
    <t>Долгашев Денис Степанович</t>
  </si>
  <si>
    <t>Архипов Алексей Владимирович</t>
  </si>
  <si>
    <t>Тищенко Дмитрий Павлович</t>
  </si>
  <si>
    <t>Рыбалко Алексей Николаевич</t>
  </si>
  <si>
    <t>EQUIP+</t>
  </si>
  <si>
    <t>Менаков Борис</t>
  </si>
  <si>
    <t>Магнитогорск</t>
  </si>
  <si>
    <t>Палей-Реформа</t>
  </si>
  <si>
    <t>Дюльдин Дмитрий Владимирович</t>
  </si>
  <si>
    <t>Шувалов Алексей Олегович</t>
  </si>
  <si>
    <t>Палей Андрей</t>
  </si>
  <si>
    <t>Вязовцев Антон Сергеевич</t>
  </si>
  <si>
    <t>Новотроицк</t>
  </si>
  <si>
    <t>Ясный</t>
  </si>
  <si>
    <t>Терра Фит</t>
  </si>
  <si>
    <t>Качахава Шубхам</t>
  </si>
  <si>
    <t>н/з</t>
  </si>
  <si>
    <t>RAW+</t>
  </si>
  <si>
    <t>Шляпников Андрей Андреевич</t>
  </si>
  <si>
    <t>140+</t>
  </si>
  <si>
    <t>Бубнов Сергей Викторович</t>
  </si>
  <si>
    <t>Симоненко Андрей Михайлович</t>
  </si>
  <si>
    <t>Таракина Татьяна Юрьевна</t>
  </si>
  <si>
    <t>Дубовцева Ирина Александровна</t>
  </si>
  <si>
    <t>Ларионова Ольга Михайловна</t>
  </si>
  <si>
    <t>Сурков Василий Юрьевич</t>
  </si>
  <si>
    <t>Мелеуз</t>
  </si>
  <si>
    <t>Бикситов Тюлюген Амангусович</t>
  </si>
  <si>
    <t>Таракин Сергей Иванович</t>
  </si>
  <si>
    <t>Камаев Андрей Владимировтч</t>
  </si>
  <si>
    <t>Тюленев Владислав Владимирович</t>
  </si>
  <si>
    <t>Бубнов Сергей</t>
  </si>
  <si>
    <t>Минибаев Руслан</t>
  </si>
  <si>
    <t>111.30</t>
  </si>
  <si>
    <t>Командное</t>
  </si>
  <si>
    <t>Жим</t>
  </si>
  <si>
    <t xml:space="preserve">RAW </t>
  </si>
  <si>
    <t>Сингх Ракишта Дилип</t>
  </si>
  <si>
    <t>Смирнов Антон</t>
  </si>
  <si>
    <t>Максимов Олег Витальевич</t>
  </si>
  <si>
    <t>Лохов Андрей Михайлович</t>
  </si>
  <si>
    <t>Гридин Василий Владимирович</t>
  </si>
  <si>
    <t>Аветисян Роберт Самвелович</t>
  </si>
  <si>
    <t>13.06.</t>
  </si>
  <si>
    <t>Комов Геннадий Дмитриевич</t>
  </si>
  <si>
    <t>Камаев Андрей Владимирович</t>
  </si>
  <si>
    <t>К/А</t>
  </si>
  <si>
    <t>Девушки. Женщины.</t>
  </si>
  <si>
    <t>Мужчины.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</si>
</sst>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9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4"/>
      <name val="Arial Cyr"/>
      <charset val="204"/>
    </font>
    <font>
      <b/>
      <sz val="14"/>
      <color indexed="11"/>
      <name val="Arial Cyr"/>
      <charset val="204"/>
    </font>
    <font>
      <b/>
      <sz val="14"/>
      <color indexed="12"/>
      <name val="Arial Cyr"/>
      <charset val="204"/>
    </font>
    <font>
      <sz val="12"/>
      <name val="Copperplate"/>
      <charset val="204"/>
    </font>
    <font>
      <b/>
      <sz val="12"/>
      <name val="Copperplate"/>
      <charset val="204"/>
    </font>
    <font>
      <b/>
      <sz val="16"/>
      <color theme="1"/>
      <name val="Cambria"/>
      <family val="1"/>
      <charset val="204"/>
      <scheme val="major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b/>
      <sz val="9"/>
      <color indexed="11"/>
      <name val="Arial Cyr"/>
      <charset val="204"/>
    </font>
    <font>
      <b/>
      <sz val="9"/>
      <color indexed="12"/>
      <name val="Arial Cyr"/>
      <charset val="204"/>
    </font>
    <font>
      <b/>
      <sz val="10"/>
      <name val="Arial Cyr"/>
      <charset val="204"/>
    </font>
    <font>
      <strike/>
      <sz val="14"/>
      <color rgb="FFFF0000"/>
      <name val="Cambria"/>
      <family val="1"/>
      <charset val="204"/>
    </font>
    <font>
      <b/>
      <sz val="16"/>
      <name val="Cambria"/>
      <family val="1"/>
      <charset val="204"/>
      <scheme val="major"/>
    </font>
    <font>
      <b/>
      <sz val="16"/>
      <color indexed="11"/>
      <name val="Cambria"/>
      <family val="1"/>
      <charset val="204"/>
      <scheme val="major"/>
    </font>
    <font>
      <b/>
      <sz val="16"/>
      <color indexed="12"/>
      <name val="Cambria"/>
      <family val="1"/>
      <charset val="204"/>
      <scheme val="major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b/>
      <sz val="14"/>
      <color theme="1"/>
      <name val="Arial Cyr"/>
      <charset val="204"/>
    </font>
    <font>
      <b/>
      <sz val="12"/>
      <color theme="1"/>
      <name val="Copperplate"/>
      <charset val="204"/>
    </font>
    <font>
      <b/>
      <sz val="10"/>
      <color theme="1"/>
      <name val="Arial Cyr"/>
      <charset val="204"/>
    </font>
    <font>
      <b/>
      <sz val="14"/>
      <color indexed="12"/>
      <name val="Cambria"/>
      <family val="1"/>
      <charset val="204"/>
      <scheme val="major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b/>
      <sz val="14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</font>
    <font>
      <sz val="11"/>
      <color rgb="FF0000FF"/>
      <name val="Calibri"/>
      <family val="2"/>
      <charset val="204"/>
      <scheme val="minor"/>
    </font>
    <font>
      <b/>
      <sz val="14"/>
      <color rgb="FF0000FF"/>
      <name val="Arial Cyr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trike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246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2" fontId="4" fillId="2" borderId="1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8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8" fillId="2" borderId="17" xfId="0" applyNumberFormat="1" applyFont="1" applyFill="1" applyBorder="1" applyAlignment="1">
      <alignment horizontal="center" vertical="center"/>
    </xf>
    <xf numFmtId="0" fontId="36" fillId="2" borderId="0" xfId="0" applyNumberFormat="1" applyFont="1" applyFill="1"/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35" fillId="2" borderId="5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/>
    <xf numFmtId="164" fontId="35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38" fillId="2" borderId="9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/>
    <xf numFmtId="0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 wrapText="1"/>
    </xf>
    <xf numFmtId="0" fontId="39" fillId="0" borderId="0" xfId="0" applyFont="1"/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/>
    </xf>
    <xf numFmtId="14" fontId="49" fillId="0" borderId="9" xfId="0" applyNumberFormat="1" applyFont="1" applyBorder="1" applyAlignment="1">
      <alignment horizontal="center" vertical="center"/>
    </xf>
    <xf numFmtId="0" fontId="49" fillId="2" borderId="9" xfId="0" applyNumberFormat="1" applyFont="1" applyFill="1" applyBorder="1" applyAlignment="1">
      <alignment horizontal="center" vertical="center"/>
    </xf>
    <xf numFmtId="2" fontId="49" fillId="0" borderId="9" xfId="0" applyNumberFormat="1" applyFont="1" applyFill="1" applyBorder="1" applyAlignment="1">
      <alignment horizontal="center" vertical="center"/>
    </xf>
    <xf numFmtId="164" fontId="49" fillId="2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14" fontId="49" fillId="0" borderId="9" xfId="0" applyNumberFormat="1" applyFont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2" fontId="50" fillId="0" borderId="9" xfId="0" applyNumberFormat="1" applyFont="1" applyBorder="1" applyAlignment="1">
      <alignment horizontal="center" vertical="center"/>
    </xf>
    <xf numFmtId="164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/>
    </xf>
    <xf numFmtId="0" fontId="52" fillId="2" borderId="9" xfId="0" applyNumberFormat="1" applyFont="1" applyFill="1" applyBorder="1" applyAlignment="1">
      <alignment horizontal="center" vertical="center"/>
    </xf>
    <xf numFmtId="0" fontId="52" fillId="2" borderId="9" xfId="0" applyNumberFormat="1" applyFont="1" applyFill="1" applyBorder="1" applyAlignment="1">
      <alignment horizontal="center"/>
    </xf>
    <xf numFmtId="0" fontId="49" fillId="2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/>
    </xf>
    <xf numFmtId="0" fontId="50" fillId="2" borderId="9" xfId="0" applyNumberFormat="1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64" fontId="50" fillId="2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4" fontId="52" fillId="2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14" fontId="49" fillId="2" borderId="9" xfId="0" applyNumberFormat="1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50" fillId="2" borderId="17" xfId="0" applyNumberFormat="1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9" fillId="0" borderId="9" xfId="0" applyFont="1" applyBorder="1"/>
    <xf numFmtId="0" fontId="48" fillId="2" borderId="9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/>
    </xf>
    <xf numFmtId="2" fontId="49" fillId="0" borderId="9" xfId="0" applyNumberFormat="1" applyFont="1" applyBorder="1" applyAlignment="1">
      <alignment horizontal="center" vertical="center"/>
    </xf>
    <xf numFmtId="0" fontId="56" fillId="0" borderId="0" xfId="0" applyFont="1"/>
    <xf numFmtId="14" fontId="58" fillId="0" borderId="9" xfId="0" applyNumberFormat="1" applyFont="1" applyBorder="1" applyAlignment="1">
      <alignment horizontal="center"/>
    </xf>
    <xf numFmtId="0" fontId="52" fillId="2" borderId="17" xfId="0" applyNumberFormat="1" applyFont="1" applyFill="1" applyBorder="1" applyAlignment="1">
      <alignment horizontal="center" vertical="center"/>
    </xf>
    <xf numFmtId="2" fontId="52" fillId="2" borderId="17" xfId="0" applyNumberFormat="1" applyFont="1" applyFill="1" applyBorder="1" applyAlignment="1">
      <alignment horizontal="center" vertical="center"/>
    </xf>
    <xf numFmtId="164" fontId="50" fillId="2" borderId="17" xfId="0" applyNumberFormat="1" applyFont="1" applyFill="1" applyBorder="1" applyAlignment="1">
      <alignment horizontal="center" vertical="center"/>
    </xf>
    <xf numFmtId="0" fontId="49" fillId="0" borderId="0" xfId="0" applyFont="1"/>
    <xf numFmtId="0" fontId="49" fillId="0" borderId="16" xfId="0" applyFont="1" applyBorder="1" applyAlignment="1">
      <alignment horizontal="center" vertical="center"/>
    </xf>
    <xf numFmtId="165" fontId="52" fillId="2" borderId="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Border="1"/>
    <xf numFmtId="2" fontId="55" fillId="0" borderId="9" xfId="0" applyNumberFormat="1" applyFont="1" applyBorder="1" applyAlignment="1">
      <alignment horizontal="center" vertical="center"/>
    </xf>
    <xf numFmtId="164" fontId="50" fillId="0" borderId="9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 vertical="center"/>
    </xf>
    <xf numFmtId="2" fontId="52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/>
    </xf>
    <xf numFmtId="14" fontId="52" fillId="0" borderId="9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2" fillId="0" borderId="9" xfId="0" applyNumberFormat="1" applyFont="1" applyBorder="1" applyAlignment="1">
      <alignment horizontal="center" vertical="center" wrapText="1"/>
    </xf>
    <xf numFmtId="0" fontId="49" fillId="2" borderId="18" xfId="0" applyNumberFormat="1" applyFont="1" applyFill="1" applyBorder="1" applyAlignment="1">
      <alignment horizontal="center" vertical="center"/>
    </xf>
    <xf numFmtId="164" fontId="50" fillId="0" borderId="9" xfId="0" applyNumberFormat="1" applyFont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164" fontId="50" fillId="0" borderId="9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7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7" fillId="0" borderId="16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/>
    <xf numFmtId="0" fontId="41" fillId="0" borderId="2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5" fillId="2" borderId="3" xfId="0" applyNumberFormat="1" applyFont="1" applyFill="1" applyBorder="1" applyAlignment="1">
      <alignment horizontal="center" vertical="center" wrapText="1"/>
    </xf>
    <xf numFmtId="0" fontId="35" fillId="2" borderId="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 wrapText="1"/>
    </xf>
    <xf numFmtId="0" fontId="41" fillId="0" borderId="7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64" fontId="35" fillId="2" borderId="3" xfId="0" applyNumberFormat="1" applyFont="1" applyFill="1" applyBorder="1" applyAlignment="1">
      <alignment horizontal="center" vertical="center" wrapText="1"/>
    </xf>
    <xf numFmtId="164" fontId="35" fillId="2" borderId="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47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zoomScale="70" zoomScaleNormal="70" workbookViewId="0">
      <pane ySplit="2" topLeftCell="A3" activePane="bottomLeft" state="frozen"/>
      <selection pane="bottomLeft" activeCell="E5" sqref="E5"/>
    </sheetView>
  </sheetViews>
  <sheetFormatPr defaultRowHeight="18"/>
  <cols>
    <col min="1" max="1" width="4.42578125" bestFit="1" customWidth="1"/>
    <col min="2" max="2" width="6.7109375" bestFit="1" customWidth="1"/>
    <col min="3" max="3" width="8.85546875" style="43" bestFit="1" customWidth="1"/>
    <col min="4" max="4" width="21.5703125" style="43" bestFit="1" customWidth="1"/>
    <col min="5" max="5" width="46.140625" bestFit="1" customWidth="1"/>
    <col min="6" max="6" width="18.42578125" bestFit="1" customWidth="1"/>
    <col min="7" max="7" width="19" bestFit="1" customWidth="1"/>
    <col min="8" max="8" width="23.28515625" style="43" bestFit="1" customWidth="1"/>
    <col min="9" max="9" width="20" style="43" bestFit="1" customWidth="1"/>
    <col min="10" max="10" width="9" style="61" bestFit="1" customWidth="1"/>
    <col min="11" max="11" width="9" style="63" bestFit="1" customWidth="1"/>
    <col min="12" max="14" width="7.7109375" bestFit="1" customWidth="1"/>
    <col min="15" max="15" width="2.85546875" bestFit="1" customWidth="1"/>
    <col min="16" max="16" width="9.5703125" bestFit="1" customWidth="1"/>
    <col min="17" max="17" width="11.140625" bestFit="1" customWidth="1"/>
    <col min="18" max="18" width="8" bestFit="1" customWidth="1"/>
    <col min="19" max="19" width="13.7109375" bestFit="1" customWidth="1"/>
    <col min="20" max="20" width="30" style="9" bestFit="1" customWidth="1"/>
  </cols>
  <sheetData>
    <row r="1" spans="1:20" ht="15.75" customHeight="1">
      <c r="A1" s="172" t="s">
        <v>5</v>
      </c>
      <c r="B1" s="172" t="s">
        <v>0</v>
      </c>
      <c r="C1" s="184" t="s">
        <v>4</v>
      </c>
      <c r="D1" s="182" t="s">
        <v>7</v>
      </c>
      <c r="E1" s="174" t="s">
        <v>1</v>
      </c>
      <c r="F1" s="176" t="s">
        <v>2</v>
      </c>
      <c r="G1" s="178" t="s">
        <v>3</v>
      </c>
      <c r="H1" s="178" t="s">
        <v>6</v>
      </c>
      <c r="I1" s="178" t="s">
        <v>8</v>
      </c>
      <c r="J1" s="195" t="s">
        <v>9</v>
      </c>
      <c r="K1" s="188" t="s">
        <v>15</v>
      </c>
      <c r="L1" s="190" t="s">
        <v>10</v>
      </c>
      <c r="M1" s="191"/>
      <c r="N1" s="191"/>
      <c r="O1" s="191"/>
      <c r="P1" s="191"/>
      <c r="Q1" s="192"/>
      <c r="R1" s="193" t="s">
        <v>11</v>
      </c>
      <c r="S1" s="193" t="s">
        <v>12</v>
      </c>
      <c r="T1" s="186" t="s">
        <v>13</v>
      </c>
    </row>
    <row r="2" spans="1:20" ht="16.5" thickBot="1">
      <c r="A2" s="173"/>
      <c r="B2" s="173"/>
      <c r="C2" s="185"/>
      <c r="D2" s="183"/>
      <c r="E2" s="175"/>
      <c r="F2" s="177"/>
      <c r="G2" s="179"/>
      <c r="H2" s="179"/>
      <c r="I2" s="179"/>
      <c r="J2" s="196"/>
      <c r="K2" s="189"/>
      <c r="L2" s="10">
        <v>1</v>
      </c>
      <c r="M2" s="11">
        <v>2</v>
      </c>
      <c r="N2" s="11">
        <v>3</v>
      </c>
      <c r="O2" s="11">
        <v>4</v>
      </c>
      <c r="P2" s="12" t="s">
        <v>14</v>
      </c>
      <c r="Q2" s="13" t="s">
        <v>15</v>
      </c>
      <c r="R2" s="194"/>
      <c r="S2" s="194"/>
      <c r="T2" s="187"/>
    </row>
    <row r="3" spans="1:20" ht="15.75">
      <c r="A3" s="14"/>
      <c r="B3" s="14"/>
      <c r="C3" s="84"/>
      <c r="D3" s="84"/>
      <c r="E3" s="15"/>
      <c r="F3" s="15"/>
      <c r="G3" s="14"/>
      <c r="H3" s="14"/>
      <c r="I3" s="14"/>
      <c r="J3" s="64"/>
      <c r="K3" s="85"/>
      <c r="L3" s="16"/>
      <c r="M3" s="16"/>
      <c r="N3" s="16"/>
      <c r="O3" s="16"/>
      <c r="P3" s="17"/>
      <c r="Q3" s="18"/>
      <c r="R3" s="19"/>
      <c r="S3" s="19"/>
      <c r="T3" s="49"/>
    </row>
    <row r="4" spans="1:20">
      <c r="A4" s="180" t="s">
        <v>22</v>
      </c>
      <c r="B4" s="180"/>
      <c r="C4" s="180"/>
      <c r="D4" s="180"/>
      <c r="E4" s="180"/>
      <c r="F4" s="180"/>
      <c r="G4" s="180"/>
      <c r="H4" s="180"/>
      <c r="I4" s="180"/>
      <c r="J4" s="55"/>
      <c r="K4" s="41"/>
      <c r="L4" s="17"/>
      <c r="M4" s="18"/>
      <c r="N4" s="27"/>
      <c r="O4" s="28"/>
      <c r="P4" s="29"/>
      <c r="Q4" s="28"/>
      <c r="R4" s="29"/>
      <c r="S4" s="29"/>
      <c r="T4" s="52"/>
    </row>
    <row r="5" spans="1:20" s="145" customFormat="1" ht="18.75">
      <c r="A5" s="146">
        <v>1</v>
      </c>
      <c r="B5" s="116">
        <v>67.5</v>
      </c>
      <c r="C5" s="112" t="s">
        <v>49</v>
      </c>
      <c r="D5" s="110" t="s">
        <v>48</v>
      </c>
      <c r="E5" s="111" t="s">
        <v>79</v>
      </c>
      <c r="F5" s="111" t="s">
        <v>42</v>
      </c>
      <c r="G5" s="117">
        <v>39816</v>
      </c>
      <c r="H5" s="110" t="s">
        <v>80</v>
      </c>
      <c r="I5" s="110" t="s">
        <v>42</v>
      </c>
      <c r="J5" s="112">
        <v>62.9</v>
      </c>
      <c r="K5" s="121">
        <v>0.82569999999999999</v>
      </c>
      <c r="L5" s="88">
        <v>35</v>
      </c>
      <c r="M5" s="93">
        <v>40</v>
      </c>
      <c r="N5" s="127">
        <v>50</v>
      </c>
      <c r="O5" s="125"/>
      <c r="P5" s="119">
        <v>40</v>
      </c>
      <c r="Q5" s="121">
        <f>K5*P5</f>
        <v>33.027999999999999</v>
      </c>
      <c r="R5" s="125">
        <v>1</v>
      </c>
      <c r="S5" s="125"/>
      <c r="T5" s="93">
        <v>12</v>
      </c>
    </row>
    <row r="6" spans="1:20">
      <c r="J6" s="59"/>
      <c r="K6" s="59"/>
      <c r="L6" s="30"/>
      <c r="M6" s="30"/>
      <c r="N6" s="30"/>
      <c r="O6" s="30"/>
      <c r="P6" s="31"/>
      <c r="Q6" s="32"/>
      <c r="R6" s="33"/>
      <c r="S6" s="33"/>
      <c r="T6" s="53"/>
    </row>
    <row r="7" spans="1:20">
      <c r="A7" s="180" t="s">
        <v>23</v>
      </c>
      <c r="B7" s="180"/>
      <c r="C7" s="180"/>
      <c r="D7" s="180"/>
      <c r="E7" s="181"/>
      <c r="F7" s="181"/>
      <c r="G7" s="181"/>
      <c r="H7" s="181"/>
      <c r="I7" s="181"/>
      <c r="J7" s="55"/>
      <c r="K7" s="41"/>
      <c r="L7" s="17"/>
      <c r="M7" s="18"/>
      <c r="N7" s="27"/>
      <c r="O7" s="28"/>
      <c r="P7" s="29"/>
      <c r="Q7" s="28"/>
      <c r="R7" s="27"/>
      <c r="S7" s="29"/>
      <c r="T7" s="52"/>
    </row>
    <row r="8" spans="1:20" s="145" customFormat="1" ht="18.75">
      <c r="A8" s="146">
        <v>1</v>
      </c>
      <c r="B8" s="119">
        <v>60</v>
      </c>
      <c r="C8" s="112" t="s">
        <v>49</v>
      </c>
      <c r="D8" s="110" t="s">
        <v>48</v>
      </c>
      <c r="E8" s="113" t="s">
        <v>86</v>
      </c>
      <c r="F8" s="113" t="s">
        <v>87</v>
      </c>
      <c r="G8" s="123">
        <v>37319</v>
      </c>
      <c r="H8" s="110" t="s">
        <v>37</v>
      </c>
      <c r="I8" s="110" t="s">
        <v>44</v>
      </c>
      <c r="J8" s="112">
        <v>64</v>
      </c>
      <c r="K8" s="121">
        <v>0.81589999999999996</v>
      </c>
      <c r="L8" s="88">
        <v>67.5</v>
      </c>
      <c r="M8" s="93">
        <v>72.5</v>
      </c>
      <c r="N8" s="119" t="s">
        <v>115</v>
      </c>
      <c r="O8" s="125"/>
      <c r="P8" s="119">
        <v>72.5</v>
      </c>
      <c r="Q8" s="121">
        <f>K8*P8</f>
        <v>59.152749999999997</v>
      </c>
      <c r="R8" s="125">
        <v>1</v>
      </c>
      <c r="S8" s="125"/>
      <c r="T8" s="93">
        <v>12</v>
      </c>
    </row>
    <row r="9" spans="1:20" s="145" customFormat="1" ht="18.75">
      <c r="A9" s="103">
        <v>2</v>
      </c>
      <c r="B9" s="103">
        <v>67.5</v>
      </c>
      <c r="C9" s="103" t="s">
        <v>49</v>
      </c>
      <c r="D9" s="103" t="s">
        <v>51</v>
      </c>
      <c r="E9" s="101" t="s">
        <v>86</v>
      </c>
      <c r="F9" s="101" t="s">
        <v>87</v>
      </c>
      <c r="G9" s="102">
        <v>37319</v>
      </c>
      <c r="H9" s="101" t="s">
        <v>37</v>
      </c>
      <c r="I9" s="101" t="s">
        <v>44</v>
      </c>
      <c r="J9" s="104">
        <v>64</v>
      </c>
      <c r="K9" s="107">
        <v>0.81589999999999996</v>
      </c>
      <c r="L9" s="93">
        <v>107.5</v>
      </c>
      <c r="M9" s="94">
        <v>112.5</v>
      </c>
      <c r="N9" s="108">
        <v>117.5</v>
      </c>
      <c r="O9" s="94"/>
      <c r="P9" s="93">
        <v>112.5</v>
      </c>
      <c r="Q9" s="121">
        <f>K9*P9</f>
        <v>91.788749999999993</v>
      </c>
      <c r="R9" s="125">
        <v>1</v>
      </c>
      <c r="S9" s="125"/>
      <c r="T9" s="93">
        <v>12</v>
      </c>
    </row>
    <row r="10" spans="1:20">
      <c r="A10" s="2"/>
      <c r="B10" s="1"/>
      <c r="C10" s="7"/>
      <c r="D10" s="7"/>
      <c r="E10" s="6"/>
      <c r="F10" s="6"/>
      <c r="G10" s="8"/>
      <c r="H10" s="3"/>
      <c r="I10" s="7"/>
      <c r="J10" s="60"/>
      <c r="K10" s="62"/>
      <c r="L10" s="48"/>
      <c r="M10" s="47"/>
      <c r="N10" s="46"/>
      <c r="O10" s="44"/>
      <c r="P10" s="2"/>
      <c r="Q10" s="72"/>
      <c r="R10" s="24"/>
      <c r="S10" s="25"/>
      <c r="T10" s="51"/>
    </row>
    <row r="11" spans="1:20">
      <c r="A11" s="14"/>
      <c r="B11" s="14"/>
      <c r="C11" s="59"/>
      <c r="D11" s="59"/>
      <c r="E11" s="15"/>
      <c r="F11" s="15"/>
      <c r="G11" s="41"/>
      <c r="H11" s="59"/>
      <c r="I11" s="41"/>
      <c r="J11" s="59"/>
      <c r="K11" s="41"/>
      <c r="L11" s="17"/>
      <c r="M11" s="41"/>
      <c r="N11" s="41"/>
      <c r="O11" s="41"/>
      <c r="P11" s="17"/>
      <c r="Q11" s="18"/>
      <c r="R11" s="19"/>
      <c r="S11" s="19"/>
      <c r="T11" s="49"/>
    </row>
    <row r="12" spans="1:20">
      <c r="A12" s="180" t="s">
        <v>24</v>
      </c>
      <c r="B12" s="180"/>
      <c r="C12" s="180"/>
      <c r="D12" s="180"/>
      <c r="E12" s="181"/>
      <c r="F12" s="181"/>
      <c r="G12" s="181"/>
      <c r="H12" s="181"/>
      <c r="I12" s="181"/>
      <c r="J12" s="55"/>
      <c r="K12" s="41"/>
      <c r="L12" s="17"/>
      <c r="M12" s="18"/>
      <c r="N12" s="27"/>
      <c r="O12" s="28"/>
      <c r="P12" s="29"/>
      <c r="Q12" s="28"/>
      <c r="R12" s="29"/>
      <c r="S12" s="29"/>
      <c r="T12" s="52"/>
    </row>
    <row r="13" spans="1:20" s="145" customFormat="1" ht="18.75">
      <c r="A13" s="103">
        <v>1</v>
      </c>
      <c r="B13" s="103">
        <v>67.5</v>
      </c>
      <c r="C13" s="103" t="s">
        <v>49</v>
      </c>
      <c r="D13" s="103" t="s">
        <v>48</v>
      </c>
      <c r="E13" s="101" t="s">
        <v>81</v>
      </c>
      <c r="F13" s="101" t="s">
        <v>42</v>
      </c>
      <c r="G13" s="102">
        <v>39103</v>
      </c>
      <c r="H13" s="101" t="s">
        <v>80</v>
      </c>
      <c r="I13" s="101" t="s">
        <v>42</v>
      </c>
      <c r="J13" s="104" t="s">
        <v>121</v>
      </c>
      <c r="K13" s="105">
        <v>0.7258</v>
      </c>
      <c r="L13" s="93">
        <v>40</v>
      </c>
      <c r="M13" s="94">
        <v>50</v>
      </c>
      <c r="N13" s="94">
        <v>50</v>
      </c>
      <c r="O13" s="94"/>
      <c r="P13" s="93">
        <v>40</v>
      </c>
      <c r="Q13" s="121">
        <f>K13*P13</f>
        <v>29.032</v>
      </c>
      <c r="R13" s="125">
        <v>2</v>
      </c>
      <c r="S13" s="125"/>
      <c r="T13" s="93">
        <v>5</v>
      </c>
    </row>
    <row r="14" spans="1:20" s="145" customFormat="1" ht="18.75">
      <c r="A14" s="103">
        <v>2</v>
      </c>
      <c r="B14" s="103">
        <v>75</v>
      </c>
      <c r="C14" s="103" t="s">
        <v>49</v>
      </c>
      <c r="D14" s="103" t="s">
        <v>48</v>
      </c>
      <c r="E14" s="101" t="s">
        <v>114</v>
      </c>
      <c r="F14" s="101" t="s">
        <v>32</v>
      </c>
      <c r="G14" s="102">
        <v>38644</v>
      </c>
      <c r="H14" s="101" t="s">
        <v>122</v>
      </c>
      <c r="I14" s="101" t="s">
        <v>44</v>
      </c>
      <c r="J14" s="104">
        <v>73.349999999999994</v>
      </c>
      <c r="K14" s="105">
        <v>0.67669999999999997</v>
      </c>
      <c r="L14" s="93">
        <v>57.5</v>
      </c>
      <c r="M14" s="94">
        <v>62.5</v>
      </c>
      <c r="N14" s="94">
        <v>67.5</v>
      </c>
      <c r="O14" s="94"/>
      <c r="P14" s="93">
        <v>67.5</v>
      </c>
      <c r="Q14" s="121">
        <f t="shared" ref="Q14:Q15" si="0">K14*P14</f>
        <v>45.677250000000001</v>
      </c>
      <c r="R14" s="125">
        <v>1</v>
      </c>
      <c r="S14" s="125"/>
      <c r="T14" s="93">
        <v>12</v>
      </c>
    </row>
    <row r="15" spans="1:20" s="145" customFormat="1" ht="18.75">
      <c r="A15" s="103">
        <v>3</v>
      </c>
      <c r="B15" s="103">
        <v>56</v>
      </c>
      <c r="C15" s="103" t="s">
        <v>49</v>
      </c>
      <c r="D15" s="103" t="s">
        <v>48</v>
      </c>
      <c r="E15" s="101" t="s">
        <v>120</v>
      </c>
      <c r="F15" s="101" t="s">
        <v>42</v>
      </c>
      <c r="G15" s="102">
        <v>38788</v>
      </c>
      <c r="H15" s="101" t="s">
        <v>110</v>
      </c>
      <c r="I15" s="101" t="s">
        <v>42</v>
      </c>
      <c r="J15" s="104">
        <v>52.1</v>
      </c>
      <c r="K15" s="105">
        <v>0.94940000000000002</v>
      </c>
      <c r="L15" s="93">
        <v>20</v>
      </c>
      <c r="M15" s="94">
        <v>30</v>
      </c>
      <c r="N15" s="94">
        <v>35</v>
      </c>
      <c r="O15" s="94"/>
      <c r="P15" s="93">
        <v>30</v>
      </c>
      <c r="Q15" s="121">
        <f t="shared" si="0"/>
        <v>28.481999999999999</v>
      </c>
      <c r="R15" s="125">
        <v>3</v>
      </c>
      <c r="S15" s="125"/>
      <c r="T15" s="93">
        <v>3</v>
      </c>
    </row>
    <row r="16" spans="1:20" ht="20.25">
      <c r="A16" s="26"/>
      <c r="B16" s="58"/>
      <c r="C16" s="41"/>
      <c r="D16" s="41"/>
      <c r="E16" s="26"/>
      <c r="F16" s="26"/>
      <c r="G16" s="26"/>
      <c r="H16" s="41"/>
      <c r="I16" s="41"/>
      <c r="J16" s="41"/>
      <c r="K16" s="41"/>
      <c r="L16" s="17"/>
      <c r="M16" s="18"/>
      <c r="N16" s="27"/>
      <c r="O16" s="28"/>
      <c r="P16" s="29"/>
      <c r="Q16" s="28"/>
      <c r="R16" s="29"/>
      <c r="S16" s="29"/>
      <c r="T16" s="52"/>
    </row>
    <row r="17" spans="1:20">
      <c r="A17" s="168" t="s">
        <v>25</v>
      </c>
      <c r="B17" s="168"/>
      <c r="C17" s="168"/>
      <c r="D17" s="168"/>
      <c r="E17" s="168"/>
      <c r="F17" s="168"/>
      <c r="G17" s="168"/>
      <c r="H17" s="168"/>
      <c r="I17" s="168"/>
      <c r="J17" s="59"/>
      <c r="K17" s="41"/>
      <c r="L17" s="17"/>
      <c r="M17" s="18"/>
      <c r="N17" s="20"/>
      <c r="O17" s="20"/>
      <c r="P17" s="21"/>
      <c r="Q17" s="22"/>
      <c r="R17" s="23"/>
      <c r="S17" s="23"/>
      <c r="T17" s="50"/>
    </row>
    <row r="18" spans="1:20" s="145" customFormat="1" ht="18.75">
      <c r="A18" s="119">
        <v>1</v>
      </c>
      <c r="B18" s="103">
        <v>67.5</v>
      </c>
      <c r="C18" s="103" t="s">
        <v>49</v>
      </c>
      <c r="D18" s="103" t="s">
        <v>48</v>
      </c>
      <c r="E18" s="101" t="s">
        <v>108</v>
      </c>
      <c r="F18" s="101" t="s">
        <v>101</v>
      </c>
      <c r="G18" s="102">
        <v>38029</v>
      </c>
      <c r="H18" s="101" t="s">
        <v>37</v>
      </c>
      <c r="I18" s="101" t="s">
        <v>123</v>
      </c>
      <c r="J18" s="104">
        <v>65.150000000000006</v>
      </c>
      <c r="K18" s="105" t="s">
        <v>124</v>
      </c>
      <c r="L18" s="88">
        <v>62.5</v>
      </c>
      <c r="M18" s="127">
        <v>70</v>
      </c>
      <c r="N18" s="93">
        <v>70</v>
      </c>
      <c r="O18" s="99"/>
      <c r="P18" s="93">
        <v>70</v>
      </c>
      <c r="Q18" s="121">
        <v>52.44</v>
      </c>
      <c r="R18" s="125">
        <v>3</v>
      </c>
      <c r="S18" s="125"/>
      <c r="T18" s="93">
        <v>3</v>
      </c>
    </row>
    <row r="19" spans="1:20" s="145" customFormat="1" ht="18.75">
      <c r="A19" s="119">
        <v>2</v>
      </c>
      <c r="B19" s="103">
        <v>56</v>
      </c>
      <c r="C19" s="103" t="s">
        <v>49</v>
      </c>
      <c r="D19" s="103" t="s">
        <v>48</v>
      </c>
      <c r="E19" s="101" t="s">
        <v>90</v>
      </c>
      <c r="F19" s="101" t="s">
        <v>35</v>
      </c>
      <c r="G19" s="102">
        <v>37714</v>
      </c>
      <c r="H19" s="101" t="s">
        <v>37</v>
      </c>
      <c r="I19" s="101" t="s">
        <v>35</v>
      </c>
      <c r="J19" s="104">
        <v>54.15</v>
      </c>
      <c r="K19" s="105">
        <v>0.90920000000000001</v>
      </c>
      <c r="L19" s="93">
        <v>75</v>
      </c>
      <c r="M19" s="94">
        <v>80</v>
      </c>
      <c r="N19" s="94">
        <v>85</v>
      </c>
      <c r="O19" s="94"/>
      <c r="P19" s="93">
        <v>85</v>
      </c>
      <c r="Q19" s="121">
        <f>K19*P19</f>
        <v>77.281999999999996</v>
      </c>
      <c r="R19" s="125">
        <v>1</v>
      </c>
      <c r="S19" s="125"/>
      <c r="T19" s="93">
        <v>12</v>
      </c>
    </row>
    <row r="20" spans="1:20" s="145" customFormat="1" ht="18.75">
      <c r="A20" s="119">
        <v>3</v>
      </c>
      <c r="B20" s="103">
        <v>75</v>
      </c>
      <c r="C20" s="103" t="s">
        <v>49</v>
      </c>
      <c r="D20" s="103" t="s">
        <v>48</v>
      </c>
      <c r="E20" s="101" t="s">
        <v>88</v>
      </c>
      <c r="F20" s="101" t="s">
        <v>35</v>
      </c>
      <c r="G20" s="102">
        <v>37187</v>
      </c>
      <c r="H20" s="101" t="s">
        <v>37</v>
      </c>
      <c r="I20" s="101" t="s">
        <v>35</v>
      </c>
      <c r="J20" s="104">
        <v>73.400000000000006</v>
      </c>
      <c r="K20" s="107">
        <v>0.67600000000000005</v>
      </c>
      <c r="L20" s="93">
        <v>110</v>
      </c>
      <c r="M20" s="127">
        <v>115</v>
      </c>
      <c r="N20" s="127">
        <v>115</v>
      </c>
      <c r="O20" s="99"/>
      <c r="P20" s="93">
        <v>110</v>
      </c>
      <c r="Q20" s="121">
        <f>K20*P20</f>
        <v>74.36</v>
      </c>
      <c r="R20" s="125">
        <v>2</v>
      </c>
      <c r="S20" s="125"/>
      <c r="T20" s="93">
        <v>5</v>
      </c>
    </row>
    <row r="21" spans="1:20">
      <c r="A21" s="14"/>
      <c r="B21" s="14"/>
      <c r="C21" s="59"/>
      <c r="D21" s="59"/>
      <c r="E21" s="15"/>
      <c r="F21" s="15"/>
      <c r="G21" s="41"/>
      <c r="H21" s="59"/>
      <c r="I21" s="41"/>
      <c r="J21" s="59"/>
      <c r="K21" s="41"/>
      <c r="L21" s="17"/>
      <c r="M21" s="41"/>
      <c r="N21" s="41"/>
      <c r="O21" s="41"/>
      <c r="P21" s="17"/>
      <c r="Q21" s="18"/>
      <c r="R21" s="19"/>
      <c r="S21" s="19"/>
      <c r="T21" s="49"/>
    </row>
    <row r="22" spans="1:20" ht="21">
      <c r="A22" s="170" t="s">
        <v>27</v>
      </c>
      <c r="B22" s="170"/>
      <c r="C22" s="170"/>
      <c r="D22" s="170"/>
      <c r="E22" s="171"/>
      <c r="F22" s="171"/>
      <c r="G22" s="171"/>
      <c r="H22" s="171"/>
      <c r="I22" s="171"/>
      <c r="J22" s="59"/>
      <c r="K22" s="41"/>
      <c r="L22" s="17"/>
      <c r="M22" s="41"/>
      <c r="N22" s="41"/>
      <c r="O22" s="41"/>
      <c r="P22" s="17"/>
      <c r="Q22" s="18"/>
      <c r="R22" s="19"/>
      <c r="S22" s="19"/>
      <c r="T22" s="49"/>
    </row>
    <row r="23" spans="1:20" s="145" customFormat="1" ht="18.75">
      <c r="A23" s="146">
        <v>1</v>
      </c>
      <c r="B23" s="116">
        <v>75</v>
      </c>
      <c r="C23" s="110" t="s">
        <v>41</v>
      </c>
      <c r="D23" s="110" t="s">
        <v>48</v>
      </c>
      <c r="E23" s="110" t="s">
        <v>100</v>
      </c>
      <c r="F23" s="111" t="s">
        <v>32</v>
      </c>
      <c r="G23" s="117">
        <v>32204</v>
      </c>
      <c r="H23" s="110" t="s">
        <v>33</v>
      </c>
      <c r="I23" s="114" t="s">
        <v>32</v>
      </c>
      <c r="J23" s="112">
        <v>75</v>
      </c>
      <c r="K23" s="121">
        <v>0.72299999999999998</v>
      </c>
      <c r="L23" s="127">
        <v>40</v>
      </c>
      <c r="M23" s="93">
        <v>40</v>
      </c>
      <c r="N23" s="127">
        <v>42.5</v>
      </c>
      <c r="O23" s="125"/>
      <c r="P23" s="119">
        <v>40</v>
      </c>
      <c r="Q23" s="121">
        <f t="shared" ref="Q23:Q31" si="1">K23*P23</f>
        <v>28.919999999999998</v>
      </c>
      <c r="R23" s="125">
        <v>1</v>
      </c>
      <c r="S23" s="125"/>
      <c r="T23" s="93">
        <v>12</v>
      </c>
    </row>
    <row r="24" spans="1:20" s="145" customFormat="1" ht="18.75">
      <c r="A24" s="146">
        <v>2</v>
      </c>
      <c r="B24" s="116">
        <v>56</v>
      </c>
      <c r="C24" s="112" t="s">
        <v>49</v>
      </c>
      <c r="D24" s="110" t="s">
        <v>48</v>
      </c>
      <c r="E24" s="113" t="s">
        <v>66</v>
      </c>
      <c r="F24" s="113" t="s">
        <v>32</v>
      </c>
      <c r="G24" s="123">
        <v>32558</v>
      </c>
      <c r="H24" s="110" t="s">
        <v>33</v>
      </c>
      <c r="I24" s="112" t="s">
        <v>44</v>
      </c>
      <c r="J24" s="142">
        <v>60</v>
      </c>
      <c r="K24" s="132">
        <v>0.86280000000000001</v>
      </c>
      <c r="L24" s="137">
        <v>72.5</v>
      </c>
      <c r="M24" s="87">
        <v>75</v>
      </c>
      <c r="N24" s="138">
        <v>77.5</v>
      </c>
      <c r="O24" s="134"/>
      <c r="P24" s="119">
        <v>77.5</v>
      </c>
      <c r="Q24" s="121">
        <f t="shared" si="1"/>
        <v>66.867000000000004</v>
      </c>
      <c r="R24" s="125">
        <v>1</v>
      </c>
      <c r="S24" s="125">
        <v>1</v>
      </c>
      <c r="T24" s="93">
        <v>24</v>
      </c>
    </row>
    <row r="25" spans="1:20" s="145" customFormat="1" ht="18.75">
      <c r="A25" s="146">
        <v>3</v>
      </c>
      <c r="B25" s="116">
        <v>56</v>
      </c>
      <c r="C25" s="110" t="s">
        <v>49</v>
      </c>
      <c r="D25" s="110" t="s">
        <v>48</v>
      </c>
      <c r="E25" s="111" t="s">
        <v>99</v>
      </c>
      <c r="F25" s="111" t="s">
        <v>69</v>
      </c>
      <c r="G25" s="117">
        <v>31600</v>
      </c>
      <c r="H25" s="110" t="s">
        <v>33</v>
      </c>
      <c r="I25" s="110" t="s">
        <v>39</v>
      </c>
      <c r="J25" s="112">
        <v>55.35</v>
      </c>
      <c r="K25" s="118">
        <v>0.92079999999999995</v>
      </c>
      <c r="L25" s="127">
        <v>70</v>
      </c>
      <c r="M25" s="138">
        <v>70</v>
      </c>
      <c r="N25" s="133">
        <v>75</v>
      </c>
      <c r="O25" s="128"/>
      <c r="P25" s="119">
        <v>70</v>
      </c>
      <c r="Q25" s="121">
        <f t="shared" si="1"/>
        <v>64.456000000000003</v>
      </c>
      <c r="R25" s="125">
        <v>2</v>
      </c>
      <c r="S25" s="125">
        <v>2</v>
      </c>
      <c r="T25" s="93">
        <v>10</v>
      </c>
    </row>
    <row r="26" spans="1:20" s="145" customFormat="1" ht="18.75">
      <c r="A26" s="146">
        <v>4</v>
      </c>
      <c r="B26" s="116">
        <v>56</v>
      </c>
      <c r="C26" s="110" t="s">
        <v>49</v>
      </c>
      <c r="D26" s="110" t="s">
        <v>48</v>
      </c>
      <c r="E26" s="111" t="s">
        <v>116</v>
      </c>
      <c r="F26" s="111" t="s">
        <v>32</v>
      </c>
      <c r="G26" s="117">
        <v>25946</v>
      </c>
      <c r="H26" s="110" t="s">
        <v>33</v>
      </c>
      <c r="I26" s="110" t="s">
        <v>44</v>
      </c>
      <c r="J26" s="142">
        <v>55.5</v>
      </c>
      <c r="K26" s="132">
        <v>0.92079999999999995</v>
      </c>
      <c r="L26" s="137">
        <v>60</v>
      </c>
      <c r="M26" s="133">
        <v>62.5</v>
      </c>
      <c r="N26" s="87">
        <v>62.5</v>
      </c>
      <c r="O26" s="143"/>
      <c r="P26" s="119">
        <v>62.5</v>
      </c>
      <c r="Q26" s="121">
        <f t="shared" si="1"/>
        <v>57.55</v>
      </c>
      <c r="R26" s="125">
        <v>3</v>
      </c>
      <c r="S26" s="125">
        <v>3</v>
      </c>
      <c r="T26" s="93">
        <v>6</v>
      </c>
    </row>
    <row r="27" spans="1:20" s="145" customFormat="1" ht="18.75">
      <c r="A27" s="146">
        <v>5</v>
      </c>
      <c r="B27" s="119">
        <v>56</v>
      </c>
      <c r="C27" s="112" t="s">
        <v>49</v>
      </c>
      <c r="D27" s="110" t="s">
        <v>48</v>
      </c>
      <c r="E27" s="114" t="s">
        <v>82</v>
      </c>
      <c r="F27" s="114" t="s">
        <v>32</v>
      </c>
      <c r="G27" s="130">
        <v>31595</v>
      </c>
      <c r="H27" s="110" t="s">
        <v>33</v>
      </c>
      <c r="I27" s="114" t="s">
        <v>32</v>
      </c>
      <c r="J27" s="142">
        <v>58.7</v>
      </c>
      <c r="K27" s="118">
        <v>0.87880000000000003</v>
      </c>
      <c r="L27" s="137">
        <v>50</v>
      </c>
      <c r="M27" s="87">
        <v>52.5</v>
      </c>
      <c r="N27" s="133">
        <v>55</v>
      </c>
      <c r="O27" s="134"/>
      <c r="P27" s="119">
        <v>52.5</v>
      </c>
      <c r="Q27" s="121">
        <f t="shared" si="1"/>
        <v>46.137</v>
      </c>
      <c r="R27" s="125">
        <v>4</v>
      </c>
      <c r="S27" s="125"/>
      <c r="T27" s="93">
        <v>2</v>
      </c>
    </row>
    <row r="28" spans="1:20" s="145" customFormat="1" ht="18.75">
      <c r="A28" s="146">
        <v>6</v>
      </c>
      <c r="B28" s="119">
        <v>67.5</v>
      </c>
      <c r="C28" s="110" t="s">
        <v>49</v>
      </c>
      <c r="D28" s="110" t="s">
        <v>48</v>
      </c>
      <c r="E28" s="111" t="s">
        <v>111</v>
      </c>
      <c r="F28" s="111" t="s">
        <v>32</v>
      </c>
      <c r="G28" s="117">
        <v>30812</v>
      </c>
      <c r="H28" s="110" t="s">
        <v>33</v>
      </c>
      <c r="I28" s="110" t="s">
        <v>44</v>
      </c>
      <c r="J28" s="142">
        <v>74</v>
      </c>
      <c r="K28" s="132">
        <v>0.72929999999999995</v>
      </c>
      <c r="L28" s="133">
        <v>55</v>
      </c>
      <c r="M28" s="133">
        <v>57.5</v>
      </c>
      <c r="N28" s="127">
        <v>57.5</v>
      </c>
      <c r="O28" s="143"/>
      <c r="P28" s="119">
        <v>0</v>
      </c>
      <c r="Q28" s="121">
        <f t="shared" si="1"/>
        <v>0</v>
      </c>
      <c r="R28" s="125"/>
      <c r="S28" s="125"/>
      <c r="T28" s="93"/>
    </row>
    <row r="29" spans="1:20" s="145" customFormat="1" ht="18.75">
      <c r="A29" s="146">
        <v>7</v>
      </c>
      <c r="B29" s="116">
        <v>56</v>
      </c>
      <c r="C29" s="110" t="s">
        <v>49</v>
      </c>
      <c r="D29" s="110" t="s">
        <v>48</v>
      </c>
      <c r="E29" s="111" t="s">
        <v>116</v>
      </c>
      <c r="F29" s="111" t="s">
        <v>32</v>
      </c>
      <c r="G29" s="117">
        <v>25946</v>
      </c>
      <c r="H29" s="110" t="s">
        <v>55</v>
      </c>
      <c r="I29" s="110" t="s">
        <v>44</v>
      </c>
      <c r="J29" s="142">
        <v>55.5</v>
      </c>
      <c r="K29" s="132">
        <v>1.0533999999999999</v>
      </c>
      <c r="L29" s="137">
        <v>60</v>
      </c>
      <c r="M29" s="133">
        <v>62.5</v>
      </c>
      <c r="N29" s="93">
        <v>62.5</v>
      </c>
      <c r="O29" s="143"/>
      <c r="P29" s="119">
        <v>62.5</v>
      </c>
      <c r="Q29" s="121">
        <f t="shared" si="1"/>
        <v>65.837499999999991</v>
      </c>
      <c r="R29" s="125">
        <v>1</v>
      </c>
      <c r="S29" s="125"/>
      <c r="T29" s="93">
        <v>12</v>
      </c>
    </row>
    <row r="30" spans="1:20" s="145" customFormat="1" ht="18.75">
      <c r="A30" s="146">
        <v>8</v>
      </c>
      <c r="B30" s="119">
        <v>90</v>
      </c>
      <c r="C30" s="110" t="s">
        <v>54</v>
      </c>
      <c r="D30" s="110" t="s">
        <v>48</v>
      </c>
      <c r="E30" s="111" t="s">
        <v>78</v>
      </c>
      <c r="F30" s="110" t="s">
        <v>42</v>
      </c>
      <c r="G30" s="117">
        <v>31069</v>
      </c>
      <c r="H30" s="110" t="s">
        <v>33</v>
      </c>
      <c r="I30" s="110" t="s">
        <v>42</v>
      </c>
      <c r="J30" s="112">
        <v>90</v>
      </c>
      <c r="K30" s="118">
        <v>0.63170000000000004</v>
      </c>
      <c r="L30" s="93">
        <v>80</v>
      </c>
      <c r="M30" s="93">
        <v>90</v>
      </c>
      <c r="N30" s="133">
        <v>100</v>
      </c>
      <c r="O30" s="99"/>
      <c r="P30" s="93">
        <v>90</v>
      </c>
      <c r="Q30" s="121">
        <f t="shared" si="1"/>
        <v>56.853000000000002</v>
      </c>
      <c r="R30" s="125">
        <v>1</v>
      </c>
      <c r="S30" s="125"/>
      <c r="T30" s="93">
        <v>12</v>
      </c>
    </row>
    <row r="31" spans="1:20" s="145" customFormat="1" ht="18.75">
      <c r="A31" s="146">
        <v>9</v>
      </c>
      <c r="B31" s="103">
        <v>52</v>
      </c>
      <c r="C31" s="103" t="s">
        <v>49</v>
      </c>
      <c r="D31" s="103" t="s">
        <v>47</v>
      </c>
      <c r="E31" s="101" t="s">
        <v>113</v>
      </c>
      <c r="F31" s="101" t="s">
        <v>74</v>
      </c>
      <c r="G31" s="102">
        <v>32668</v>
      </c>
      <c r="H31" s="101" t="s">
        <v>33</v>
      </c>
      <c r="I31" s="101" t="s">
        <v>75</v>
      </c>
      <c r="J31" s="104">
        <v>52</v>
      </c>
      <c r="K31" s="105">
        <v>0.96699999999999997</v>
      </c>
      <c r="L31" s="125">
        <v>70</v>
      </c>
      <c r="M31" s="133">
        <v>75</v>
      </c>
      <c r="N31" s="93">
        <v>75</v>
      </c>
      <c r="O31" s="126"/>
      <c r="P31" s="125">
        <v>75</v>
      </c>
      <c r="Q31" s="121">
        <f t="shared" si="1"/>
        <v>72.524999999999991</v>
      </c>
      <c r="R31" s="125">
        <v>1</v>
      </c>
      <c r="S31" s="125"/>
      <c r="T31" s="93">
        <v>12</v>
      </c>
    </row>
    <row r="32" spans="1:20" s="145" customFormat="1" ht="18.75">
      <c r="A32" s="146">
        <v>10</v>
      </c>
      <c r="B32" s="103">
        <v>90</v>
      </c>
      <c r="C32" s="103" t="s">
        <v>54</v>
      </c>
      <c r="D32" s="103" t="s">
        <v>50</v>
      </c>
      <c r="E32" s="101" t="s">
        <v>78</v>
      </c>
      <c r="F32" s="101" t="s">
        <v>42</v>
      </c>
      <c r="G32" s="102">
        <v>31069</v>
      </c>
      <c r="H32" s="101" t="s">
        <v>33</v>
      </c>
      <c r="I32" s="101" t="s">
        <v>42</v>
      </c>
      <c r="J32" s="104">
        <v>90</v>
      </c>
      <c r="K32" s="105">
        <v>0.63170000000000004</v>
      </c>
      <c r="L32" s="93">
        <v>160</v>
      </c>
      <c r="M32" s="93">
        <v>175</v>
      </c>
      <c r="N32" s="127">
        <v>190</v>
      </c>
      <c r="O32" s="99"/>
      <c r="P32" s="93">
        <v>175</v>
      </c>
      <c r="Q32" s="106">
        <v>110.5475</v>
      </c>
      <c r="R32" s="125">
        <v>1</v>
      </c>
      <c r="S32" s="125"/>
      <c r="T32" s="93">
        <v>12</v>
      </c>
    </row>
    <row r="33" spans="1:20">
      <c r="J33" s="59"/>
      <c r="K33" s="59"/>
      <c r="L33" s="30"/>
      <c r="M33" s="30"/>
      <c r="N33" s="30"/>
      <c r="O33" s="30"/>
      <c r="P33" s="31"/>
      <c r="Q33" s="32"/>
      <c r="R33" s="33"/>
      <c r="S33" s="33"/>
      <c r="T33" s="53"/>
    </row>
    <row r="34" spans="1:20" ht="20.25">
      <c r="A34" s="169" t="s">
        <v>28</v>
      </c>
      <c r="B34" s="169"/>
      <c r="C34" s="169"/>
      <c r="D34" s="169"/>
      <c r="E34" s="169"/>
      <c r="F34" s="169"/>
      <c r="G34" s="169"/>
      <c r="H34" s="169"/>
      <c r="I34" s="169"/>
      <c r="J34" s="59"/>
      <c r="K34" s="41"/>
      <c r="L34" s="30"/>
      <c r="M34" s="30"/>
      <c r="N34" s="30"/>
      <c r="O34" s="30"/>
      <c r="P34" s="31"/>
      <c r="Q34" s="32"/>
      <c r="R34" s="33"/>
      <c r="S34" s="33"/>
      <c r="T34" s="53"/>
    </row>
    <row r="35" spans="1:20" ht="18.75">
      <c r="A35" s="1">
        <v>1</v>
      </c>
      <c r="B35" s="116">
        <v>75</v>
      </c>
      <c r="C35" s="110" t="s">
        <v>46</v>
      </c>
      <c r="D35" s="119" t="s">
        <v>48</v>
      </c>
      <c r="E35" s="113" t="s">
        <v>45</v>
      </c>
      <c r="F35" s="113" t="s">
        <v>42</v>
      </c>
      <c r="G35" s="123">
        <v>27683</v>
      </c>
      <c r="H35" s="110" t="s">
        <v>33</v>
      </c>
      <c r="I35" s="110" t="s">
        <v>62</v>
      </c>
      <c r="J35" s="124">
        <v>75</v>
      </c>
      <c r="K35" s="121">
        <v>0.66449999999999998</v>
      </c>
      <c r="L35" s="125">
        <v>125</v>
      </c>
      <c r="M35" s="93">
        <v>130</v>
      </c>
      <c r="N35" s="125">
        <v>135</v>
      </c>
      <c r="O35" s="126"/>
      <c r="P35" s="125">
        <v>135</v>
      </c>
      <c r="Q35" s="121">
        <f t="shared" ref="Q35:Q71" si="2">K35*P35</f>
        <v>89.707499999999996</v>
      </c>
      <c r="R35" s="125">
        <v>1</v>
      </c>
      <c r="S35" s="125">
        <v>2</v>
      </c>
      <c r="T35" s="93">
        <v>17</v>
      </c>
    </row>
    <row r="36" spans="1:20" ht="18.75">
      <c r="A36" s="1">
        <v>2</v>
      </c>
      <c r="B36" s="116">
        <v>82.5</v>
      </c>
      <c r="C36" s="110" t="s">
        <v>46</v>
      </c>
      <c r="D36" s="119" t="s">
        <v>48</v>
      </c>
      <c r="E36" s="113" t="s">
        <v>91</v>
      </c>
      <c r="F36" s="113" t="s">
        <v>35</v>
      </c>
      <c r="G36" s="123">
        <v>32873</v>
      </c>
      <c r="H36" s="110" t="s">
        <v>33</v>
      </c>
      <c r="I36" s="110" t="s">
        <v>35</v>
      </c>
      <c r="J36" s="124">
        <v>77.650000000000006</v>
      </c>
      <c r="K36" s="121">
        <v>0.65300000000000002</v>
      </c>
      <c r="L36" s="125">
        <v>110</v>
      </c>
      <c r="M36" s="120">
        <v>117.5</v>
      </c>
      <c r="N36" s="125">
        <v>117.5</v>
      </c>
      <c r="O36" s="126"/>
      <c r="P36" s="125">
        <v>117.5</v>
      </c>
      <c r="Q36" s="121">
        <f t="shared" si="2"/>
        <v>76.727500000000006</v>
      </c>
      <c r="R36" s="125">
        <v>1</v>
      </c>
      <c r="S36" s="125"/>
      <c r="T36" s="93">
        <v>12</v>
      </c>
    </row>
    <row r="37" spans="1:20" ht="18.75">
      <c r="A37" s="1">
        <v>3</v>
      </c>
      <c r="B37" s="116">
        <v>90</v>
      </c>
      <c r="C37" s="110" t="s">
        <v>46</v>
      </c>
      <c r="D37" s="119" t="s">
        <v>48</v>
      </c>
      <c r="E37" s="113" t="s">
        <v>127</v>
      </c>
      <c r="F37" s="113" t="s">
        <v>126</v>
      </c>
      <c r="G37" s="123">
        <v>31635</v>
      </c>
      <c r="H37" s="110" t="s">
        <v>33</v>
      </c>
      <c r="I37" s="110" t="s">
        <v>126</v>
      </c>
      <c r="J37" s="124">
        <v>89.8</v>
      </c>
      <c r="K37" s="121">
        <v>0.58609999999999995</v>
      </c>
      <c r="L37" s="125">
        <v>130</v>
      </c>
      <c r="M37" s="93">
        <v>135</v>
      </c>
      <c r="N37" s="125">
        <v>142.5</v>
      </c>
      <c r="O37" s="126"/>
      <c r="P37" s="125">
        <v>142.5</v>
      </c>
      <c r="Q37" s="121">
        <f t="shared" si="2"/>
        <v>83.51925</v>
      </c>
      <c r="R37" s="125">
        <v>1</v>
      </c>
      <c r="S37" s="125">
        <v>3</v>
      </c>
      <c r="T37" s="93">
        <v>15</v>
      </c>
    </row>
    <row r="38" spans="1:20" ht="18.75">
      <c r="A38" s="1">
        <v>4</v>
      </c>
      <c r="B38" s="116">
        <v>75</v>
      </c>
      <c r="C38" s="110" t="s">
        <v>49</v>
      </c>
      <c r="D38" s="119" t="s">
        <v>48</v>
      </c>
      <c r="E38" s="113" t="s">
        <v>83</v>
      </c>
      <c r="F38" s="113" t="s">
        <v>73</v>
      </c>
      <c r="G38" s="123">
        <v>31872</v>
      </c>
      <c r="H38" s="110" t="s">
        <v>33</v>
      </c>
      <c r="I38" s="110" t="s">
        <v>60</v>
      </c>
      <c r="J38" s="124">
        <v>72.7</v>
      </c>
      <c r="K38" s="121">
        <v>0.68120000000000003</v>
      </c>
      <c r="L38" s="125">
        <v>110</v>
      </c>
      <c r="M38" s="120">
        <v>115</v>
      </c>
      <c r="N38" s="120">
        <v>115</v>
      </c>
      <c r="O38" s="126"/>
      <c r="P38" s="125">
        <v>110</v>
      </c>
      <c r="Q38" s="121">
        <f t="shared" si="2"/>
        <v>74.932000000000002</v>
      </c>
      <c r="R38" s="125">
        <v>2</v>
      </c>
      <c r="S38" s="125"/>
      <c r="T38" s="93">
        <v>5</v>
      </c>
    </row>
    <row r="39" spans="1:20" ht="18.75">
      <c r="A39" s="1">
        <v>5</v>
      </c>
      <c r="B39" s="116">
        <v>100</v>
      </c>
      <c r="C39" s="110" t="s">
        <v>49</v>
      </c>
      <c r="D39" s="119" t="s">
        <v>48</v>
      </c>
      <c r="E39" s="113" t="s">
        <v>107</v>
      </c>
      <c r="F39" s="113" t="s">
        <v>101</v>
      </c>
      <c r="G39" s="123">
        <v>34301</v>
      </c>
      <c r="H39" s="110" t="s">
        <v>33</v>
      </c>
      <c r="I39" s="110" t="s">
        <v>39</v>
      </c>
      <c r="J39" s="124">
        <v>93.55</v>
      </c>
      <c r="K39" s="121">
        <v>0.57230000000000003</v>
      </c>
      <c r="L39" s="120">
        <v>100</v>
      </c>
      <c r="M39" s="93">
        <v>100</v>
      </c>
      <c r="N39" s="120">
        <v>110</v>
      </c>
      <c r="O39" s="126"/>
      <c r="P39" s="125">
        <v>100</v>
      </c>
      <c r="Q39" s="121">
        <f t="shared" si="2"/>
        <v>57.230000000000004</v>
      </c>
      <c r="R39" s="125">
        <v>2</v>
      </c>
      <c r="S39" s="125"/>
      <c r="T39" s="93">
        <v>5</v>
      </c>
    </row>
    <row r="40" spans="1:20" ht="18.75">
      <c r="A40" s="1">
        <v>6</v>
      </c>
      <c r="B40" s="116">
        <v>100</v>
      </c>
      <c r="C40" s="110" t="s">
        <v>49</v>
      </c>
      <c r="D40" s="119" t="s">
        <v>48</v>
      </c>
      <c r="E40" s="113" t="s">
        <v>106</v>
      </c>
      <c r="F40" s="113" t="s">
        <v>101</v>
      </c>
      <c r="G40" s="123">
        <v>34231</v>
      </c>
      <c r="H40" s="110" t="s">
        <v>33</v>
      </c>
      <c r="I40" s="110" t="s">
        <v>39</v>
      </c>
      <c r="J40" s="124">
        <v>97.4</v>
      </c>
      <c r="K40" s="121">
        <v>0.56079999999999997</v>
      </c>
      <c r="L40" s="125">
        <v>152.5</v>
      </c>
      <c r="M40" s="93">
        <v>162.5</v>
      </c>
      <c r="N40" s="120">
        <v>170</v>
      </c>
      <c r="O40" s="126"/>
      <c r="P40" s="125">
        <v>162.5</v>
      </c>
      <c r="Q40" s="121">
        <f t="shared" si="2"/>
        <v>91.13</v>
      </c>
      <c r="R40" s="125">
        <v>1</v>
      </c>
      <c r="S40" s="125">
        <v>1</v>
      </c>
      <c r="T40" s="93">
        <v>24</v>
      </c>
    </row>
    <row r="41" spans="1:20" ht="18.75">
      <c r="A41" s="1">
        <v>7</v>
      </c>
      <c r="B41" s="116">
        <v>75</v>
      </c>
      <c r="C41" s="110" t="s">
        <v>46</v>
      </c>
      <c r="D41" s="119" t="s">
        <v>48</v>
      </c>
      <c r="E41" s="113" t="s">
        <v>45</v>
      </c>
      <c r="F41" s="113" t="s">
        <v>42</v>
      </c>
      <c r="G41" s="123">
        <v>27683</v>
      </c>
      <c r="H41" s="110" t="s">
        <v>70</v>
      </c>
      <c r="I41" s="110" t="s">
        <v>62</v>
      </c>
      <c r="J41" s="124">
        <v>75</v>
      </c>
      <c r="K41" s="121">
        <v>0.69640000000000002</v>
      </c>
      <c r="L41" s="125">
        <v>125</v>
      </c>
      <c r="M41" s="93" t="s">
        <v>115</v>
      </c>
      <c r="N41" s="125">
        <v>135</v>
      </c>
      <c r="O41" s="126"/>
      <c r="P41" s="125">
        <v>135</v>
      </c>
      <c r="Q41" s="121">
        <f t="shared" si="2"/>
        <v>94.013999999999996</v>
      </c>
      <c r="R41" s="125">
        <v>2</v>
      </c>
      <c r="S41" s="125"/>
      <c r="T41" s="93">
        <v>5</v>
      </c>
    </row>
    <row r="42" spans="1:20" ht="18.75">
      <c r="A42" s="1">
        <v>8</v>
      </c>
      <c r="B42" s="116">
        <v>82.5</v>
      </c>
      <c r="C42" s="110" t="s">
        <v>46</v>
      </c>
      <c r="D42" s="119" t="s">
        <v>48</v>
      </c>
      <c r="E42" s="113" t="s">
        <v>104</v>
      </c>
      <c r="F42" s="113" t="s">
        <v>40</v>
      </c>
      <c r="G42" s="123">
        <v>25470</v>
      </c>
      <c r="H42" s="110" t="s">
        <v>70</v>
      </c>
      <c r="I42" s="110" t="s">
        <v>39</v>
      </c>
      <c r="J42" s="124">
        <v>82.3</v>
      </c>
      <c r="K42" s="121">
        <v>0.74680000000000002</v>
      </c>
      <c r="L42" s="120">
        <v>120</v>
      </c>
      <c r="M42" s="93">
        <v>125</v>
      </c>
      <c r="N42" s="120">
        <v>135</v>
      </c>
      <c r="O42" s="126"/>
      <c r="P42" s="125">
        <v>125</v>
      </c>
      <c r="Q42" s="121">
        <f t="shared" si="2"/>
        <v>93.350000000000009</v>
      </c>
      <c r="R42" s="125">
        <v>3</v>
      </c>
      <c r="S42" s="125"/>
      <c r="T42" s="93">
        <v>3</v>
      </c>
    </row>
    <row r="43" spans="1:20" ht="18.75">
      <c r="A43" s="1">
        <v>9</v>
      </c>
      <c r="B43" s="116">
        <v>110</v>
      </c>
      <c r="C43" s="110" t="s">
        <v>46</v>
      </c>
      <c r="D43" s="119" t="s">
        <v>48</v>
      </c>
      <c r="E43" s="113" t="s">
        <v>76</v>
      </c>
      <c r="F43" s="113" t="s">
        <v>73</v>
      </c>
      <c r="G43" s="123">
        <v>23132</v>
      </c>
      <c r="H43" s="110" t="s">
        <v>70</v>
      </c>
      <c r="I43" s="110" t="s">
        <v>39</v>
      </c>
      <c r="J43" s="124">
        <v>101.25</v>
      </c>
      <c r="K43" s="121">
        <v>0.8155</v>
      </c>
      <c r="L43" s="125">
        <v>155</v>
      </c>
      <c r="M43" s="93">
        <v>160</v>
      </c>
      <c r="N43" s="125">
        <v>165</v>
      </c>
      <c r="O43" s="126"/>
      <c r="P43" s="125">
        <v>165</v>
      </c>
      <c r="Q43" s="121">
        <f t="shared" si="2"/>
        <v>134.5575</v>
      </c>
      <c r="R43" s="125">
        <v>1</v>
      </c>
      <c r="S43" s="125"/>
      <c r="T43" s="93">
        <v>12</v>
      </c>
    </row>
    <row r="44" spans="1:20" ht="18.75">
      <c r="A44" s="1">
        <v>10</v>
      </c>
      <c r="B44" s="110">
        <v>100</v>
      </c>
      <c r="C44" s="110" t="s">
        <v>46</v>
      </c>
      <c r="D44" s="110" t="s">
        <v>51</v>
      </c>
      <c r="E44" s="111" t="s">
        <v>133</v>
      </c>
      <c r="F44" s="111" t="s">
        <v>35</v>
      </c>
      <c r="G44" s="117">
        <v>31313</v>
      </c>
      <c r="H44" s="110" t="s">
        <v>33</v>
      </c>
      <c r="I44" s="110" t="s">
        <v>36</v>
      </c>
      <c r="J44" s="124">
        <v>90.85</v>
      </c>
      <c r="K44" s="118">
        <v>0.58230000000000004</v>
      </c>
      <c r="L44" s="88">
        <v>190</v>
      </c>
      <c r="M44" s="119">
        <v>202.5</v>
      </c>
      <c r="N44" s="127">
        <v>212.5</v>
      </c>
      <c r="O44" s="128"/>
      <c r="P44" s="119">
        <v>202.5</v>
      </c>
      <c r="Q44" s="121">
        <f t="shared" si="2"/>
        <v>117.91575</v>
      </c>
      <c r="R44" s="125">
        <v>1</v>
      </c>
      <c r="S44" s="125"/>
      <c r="T44" s="93">
        <v>12</v>
      </c>
    </row>
    <row r="45" spans="1:20" ht="18.75">
      <c r="A45" s="1">
        <v>11</v>
      </c>
      <c r="B45" s="110">
        <v>75</v>
      </c>
      <c r="C45" s="110" t="s">
        <v>46</v>
      </c>
      <c r="D45" s="110" t="s">
        <v>50</v>
      </c>
      <c r="E45" s="111" t="s">
        <v>129</v>
      </c>
      <c r="F45" s="111" t="s">
        <v>35</v>
      </c>
      <c r="G45" s="117">
        <v>32973</v>
      </c>
      <c r="H45" s="110" t="s">
        <v>33</v>
      </c>
      <c r="I45" s="110" t="s">
        <v>36</v>
      </c>
      <c r="J45" s="124">
        <v>72.900000000000006</v>
      </c>
      <c r="K45" s="121">
        <v>0.67969999999999997</v>
      </c>
      <c r="L45" s="127">
        <v>250</v>
      </c>
      <c r="M45" s="119">
        <v>250</v>
      </c>
      <c r="N45" s="120">
        <v>270</v>
      </c>
      <c r="O45" s="128"/>
      <c r="P45" s="119">
        <v>250</v>
      </c>
      <c r="Q45" s="121">
        <f t="shared" si="2"/>
        <v>169.92499999999998</v>
      </c>
      <c r="R45" s="125">
        <v>1</v>
      </c>
      <c r="S45" s="125"/>
      <c r="T45" s="93">
        <v>12</v>
      </c>
    </row>
    <row r="46" spans="1:20" ht="18.75">
      <c r="A46" s="1">
        <v>12</v>
      </c>
      <c r="B46" s="110">
        <v>100</v>
      </c>
      <c r="C46" s="110" t="s">
        <v>46</v>
      </c>
      <c r="D46" s="110" t="s">
        <v>50</v>
      </c>
      <c r="E46" s="113" t="s">
        <v>128</v>
      </c>
      <c r="F46" s="113" t="s">
        <v>32</v>
      </c>
      <c r="G46" s="123">
        <v>26124</v>
      </c>
      <c r="H46" s="110" t="s">
        <v>70</v>
      </c>
      <c r="I46" s="110" t="s">
        <v>44</v>
      </c>
      <c r="J46" s="124">
        <v>98.15</v>
      </c>
      <c r="K46" s="121">
        <v>0.63900000000000001</v>
      </c>
      <c r="L46" s="127">
        <v>200</v>
      </c>
      <c r="M46" s="127">
        <v>200</v>
      </c>
      <c r="N46" s="119">
        <v>200</v>
      </c>
      <c r="O46" s="128"/>
      <c r="P46" s="119">
        <v>200</v>
      </c>
      <c r="Q46" s="121">
        <f t="shared" si="2"/>
        <v>127.8</v>
      </c>
      <c r="R46" s="125">
        <v>1</v>
      </c>
      <c r="S46" s="125"/>
      <c r="T46" s="93">
        <v>12</v>
      </c>
    </row>
    <row r="47" spans="1:20" ht="18.75">
      <c r="A47" s="1">
        <v>13</v>
      </c>
      <c r="B47" s="88">
        <v>67.5</v>
      </c>
      <c r="C47" s="98" t="s">
        <v>49</v>
      </c>
      <c r="D47" s="110" t="s">
        <v>51</v>
      </c>
      <c r="E47" s="95" t="s">
        <v>102</v>
      </c>
      <c r="F47" s="96" t="s">
        <v>32</v>
      </c>
      <c r="G47" s="97">
        <v>18481</v>
      </c>
      <c r="H47" s="95" t="s">
        <v>103</v>
      </c>
      <c r="I47" s="98" t="s">
        <v>44</v>
      </c>
      <c r="J47" s="104">
        <v>67.5</v>
      </c>
      <c r="K47" s="105">
        <v>1.4965999999999999</v>
      </c>
      <c r="L47" s="93">
        <v>90</v>
      </c>
      <c r="M47" s="94">
        <v>100</v>
      </c>
      <c r="N47" s="94" t="s">
        <v>115</v>
      </c>
      <c r="O47" s="94"/>
      <c r="P47" s="93">
        <v>100</v>
      </c>
      <c r="Q47" s="121">
        <f t="shared" si="2"/>
        <v>149.66</v>
      </c>
      <c r="R47" s="125">
        <v>1</v>
      </c>
      <c r="S47" s="125"/>
      <c r="T47" s="93">
        <v>12</v>
      </c>
    </row>
    <row r="48" spans="1:20" ht="18.75">
      <c r="A48" s="1">
        <v>14</v>
      </c>
      <c r="B48" s="119">
        <v>67.5</v>
      </c>
      <c r="C48" s="123" t="s">
        <v>49</v>
      </c>
      <c r="D48" s="110" t="s">
        <v>51</v>
      </c>
      <c r="E48" s="110" t="s">
        <v>81</v>
      </c>
      <c r="F48" s="111" t="s">
        <v>42</v>
      </c>
      <c r="G48" s="117">
        <v>39103</v>
      </c>
      <c r="H48" s="110" t="s">
        <v>80</v>
      </c>
      <c r="I48" s="110" t="s">
        <v>42</v>
      </c>
      <c r="J48" s="112" t="s">
        <v>121</v>
      </c>
      <c r="K48" s="118">
        <v>0.7258</v>
      </c>
      <c r="L48" s="119">
        <v>80</v>
      </c>
      <c r="M48" s="93">
        <v>90</v>
      </c>
      <c r="N48" s="127">
        <v>100</v>
      </c>
      <c r="O48" s="99"/>
      <c r="P48" s="93">
        <v>90</v>
      </c>
      <c r="Q48" s="121">
        <f t="shared" si="2"/>
        <v>65.322000000000003</v>
      </c>
      <c r="R48" s="125">
        <v>1</v>
      </c>
      <c r="S48" s="125"/>
      <c r="T48" s="93">
        <v>12</v>
      </c>
    </row>
    <row r="49" spans="1:20" ht="18.75">
      <c r="A49" s="1">
        <v>15</v>
      </c>
      <c r="B49" s="116">
        <v>75</v>
      </c>
      <c r="C49" s="110" t="s">
        <v>46</v>
      </c>
      <c r="D49" s="119" t="s">
        <v>47</v>
      </c>
      <c r="E49" s="111" t="s">
        <v>83</v>
      </c>
      <c r="F49" s="111" t="s">
        <v>73</v>
      </c>
      <c r="G49" s="117">
        <v>31872</v>
      </c>
      <c r="H49" s="110" t="s">
        <v>33</v>
      </c>
      <c r="I49" s="95" t="s">
        <v>39</v>
      </c>
      <c r="J49" s="124">
        <v>72.7</v>
      </c>
      <c r="K49" s="118">
        <v>0.68120000000000003</v>
      </c>
      <c r="L49" s="125">
        <v>130</v>
      </c>
      <c r="M49" s="127">
        <v>140</v>
      </c>
      <c r="N49" s="125" t="s">
        <v>115</v>
      </c>
      <c r="O49" s="126"/>
      <c r="P49" s="125">
        <v>130</v>
      </c>
      <c r="Q49" s="121">
        <f t="shared" si="2"/>
        <v>88.555999999999997</v>
      </c>
      <c r="R49" s="125">
        <v>1</v>
      </c>
      <c r="S49" s="135"/>
      <c r="T49" s="101">
        <v>12</v>
      </c>
    </row>
    <row r="50" spans="1:20" ht="18.75">
      <c r="A50" s="1">
        <v>16</v>
      </c>
      <c r="B50" s="116">
        <v>82.5</v>
      </c>
      <c r="C50" s="110" t="s">
        <v>46</v>
      </c>
      <c r="D50" s="119" t="s">
        <v>136</v>
      </c>
      <c r="E50" s="110" t="s">
        <v>137</v>
      </c>
      <c r="F50" s="111" t="s">
        <v>138</v>
      </c>
      <c r="G50" s="117">
        <v>31997</v>
      </c>
      <c r="H50" s="110" t="s">
        <v>33</v>
      </c>
      <c r="I50" s="98" t="s">
        <v>139</v>
      </c>
      <c r="J50" s="124">
        <v>81.650000000000006</v>
      </c>
      <c r="K50" s="118">
        <v>0.62350000000000005</v>
      </c>
      <c r="L50" s="127">
        <v>160</v>
      </c>
      <c r="M50" s="127">
        <v>160</v>
      </c>
      <c r="N50" s="125">
        <v>160</v>
      </c>
      <c r="O50" s="126"/>
      <c r="P50" s="125">
        <v>160</v>
      </c>
      <c r="Q50" s="121">
        <f t="shared" si="2"/>
        <v>99.76</v>
      </c>
      <c r="R50" s="101">
        <v>2</v>
      </c>
      <c r="S50" s="135"/>
      <c r="T50" s="101">
        <v>5</v>
      </c>
    </row>
    <row r="51" spans="1:20" ht="18.75">
      <c r="A51" s="1">
        <v>17</v>
      </c>
      <c r="B51" s="116">
        <v>82.5</v>
      </c>
      <c r="C51" s="110" t="s">
        <v>46</v>
      </c>
      <c r="D51" s="119" t="s">
        <v>136</v>
      </c>
      <c r="E51" s="110" t="s">
        <v>140</v>
      </c>
      <c r="F51" s="111" t="s">
        <v>138</v>
      </c>
      <c r="G51" s="117">
        <v>36271</v>
      </c>
      <c r="H51" s="110" t="s">
        <v>33</v>
      </c>
      <c r="I51" s="98" t="s">
        <v>139</v>
      </c>
      <c r="J51" s="124">
        <v>80</v>
      </c>
      <c r="K51" s="118">
        <v>0.63290000000000002</v>
      </c>
      <c r="L51" s="125">
        <v>145</v>
      </c>
      <c r="M51" s="125">
        <v>160</v>
      </c>
      <c r="N51" s="125">
        <v>175</v>
      </c>
      <c r="O51" s="126"/>
      <c r="P51" s="125">
        <v>175</v>
      </c>
      <c r="Q51" s="121">
        <f t="shared" si="2"/>
        <v>110.75750000000001</v>
      </c>
      <c r="R51" s="101">
        <v>1</v>
      </c>
      <c r="S51" s="135"/>
      <c r="T51" s="101">
        <v>12</v>
      </c>
    </row>
    <row r="52" spans="1:20" ht="18.75">
      <c r="A52" s="1">
        <v>18</v>
      </c>
      <c r="B52" s="116">
        <v>90</v>
      </c>
      <c r="C52" s="110" t="s">
        <v>54</v>
      </c>
      <c r="D52" s="119" t="s">
        <v>48</v>
      </c>
      <c r="E52" s="113" t="s">
        <v>43</v>
      </c>
      <c r="F52" s="113" t="s">
        <v>35</v>
      </c>
      <c r="G52" s="123">
        <v>32470</v>
      </c>
      <c r="H52" s="110" t="s">
        <v>33</v>
      </c>
      <c r="I52" s="110" t="s">
        <v>56</v>
      </c>
      <c r="J52" s="124">
        <v>88.45</v>
      </c>
      <c r="K52" s="121">
        <v>0.59140000000000004</v>
      </c>
      <c r="L52" s="125">
        <v>120</v>
      </c>
      <c r="M52" s="93">
        <v>125</v>
      </c>
      <c r="N52" s="125">
        <v>130</v>
      </c>
      <c r="O52" s="126"/>
      <c r="P52" s="125">
        <v>130</v>
      </c>
      <c r="Q52" s="121">
        <f t="shared" si="2"/>
        <v>76.882000000000005</v>
      </c>
      <c r="R52" s="125">
        <v>1</v>
      </c>
      <c r="S52" s="125"/>
      <c r="T52" s="93">
        <v>12</v>
      </c>
    </row>
    <row r="53" spans="1:20" ht="18.75">
      <c r="A53" s="1">
        <v>19</v>
      </c>
      <c r="B53" s="116">
        <v>100</v>
      </c>
      <c r="C53" s="110" t="s">
        <v>54</v>
      </c>
      <c r="D53" s="119" t="s">
        <v>48</v>
      </c>
      <c r="E53" s="113" t="s">
        <v>98</v>
      </c>
      <c r="F53" s="113" t="s">
        <v>69</v>
      </c>
      <c r="G53" s="123">
        <v>35253</v>
      </c>
      <c r="H53" s="110" t="s">
        <v>33</v>
      </c>
      <c r="I53" s="110" t="s">
        <v>39</v>
      </c>
      <c r="J53" s="124">
        <v>96.95</v>
      </c>
      <c r="K53" s="121">
        <v>0.56189999999999996</v>
      </c>
      <c r="L53" s="125">
        <v>170</v>
      </c>
      <c r="M53" s="93">
        <v>180</v>
      </c>
      <c r="N53" s="125">
        <v>190</v>
      </c>
      <c r="O53" s="126"/>
      <c r="P53" s="125">
        <v>190</v>
      </c>
      <c r="Q53" s="121">
        <f t="shared" si="2"/>
        <v>106.761</v>
      </c>
      <c r="R53" s="125">
        <v>1</v>
      </c>
      <c r="S53" s="125">
        <v>1</v>
      </c>
      <c r="T53" s="93">
        <v>24</v>
      </c>
    </row>
    <row r="54" spans="1:20" ht="18.75">
      <c r="A54" s="1">
        <v>20</v>
      </c>
      <c r="B54" s="116">
        <v>100</v>
      </c>
      <c r="C54" s="110" t="s">
        <v>54</v>
      </c>
      <c r="D54" s="119" t="s">
        <v>48</v>
      </c>
      <c r="E54" s="113" t="s">
        <v>84</v>
      </c>
      <c r="F54" s="113" t="s">
        <v>32</v>
      </c>
      <c r="G54" s="123">
        <v>31906</v>
      </c>
      <c r="H54" s="110" t="s">
        <v>33</v>
      </c>
      <c r="I54" s="110" t="s">
        <v>44</v>
      </c>
      <c r="J54" s="124">
        <v>94.5</v>
      </c>
      <c r="K54" s="121">
        <v>0.56940000000000002</v>
      </c>
      <c r="L54" s="125">
        <v>185</v>
      </c>
      <c r="M54" s="120">
        <v>192.5</v>
      </c>
      <c r="N54" s="120">
        <v>192.5</v>
      </c>
      <c r="O54" s="126"/>
      <c r="P54" s="125">
        <v>185</v>
      </c>
      <c r="Q54" s="121">
        <f t="shared" si="2"/>
        <v>105.339</v>
      </c>
      <c r="R54" s="125">
        <v>2</v>
      </c>
      <c r="S54" s="125">
        <v>2</v>
      </c>
      <c r="T54" s="93">
        <v>10</v>
      </c>
    </row>
    <row r="55" spans="1:20" ht="18.75">
      <c r="A55" s="1">
        <v>21</v>
      </c>
      <c r="B55" s="116">
        <v>110</v>
      </c>
      <c r="C55" s="110" t="s">
        <v>54</v>
      </c>
      <c r="D55" s="119" t="s">
        <v>48</v>
      </c>
      <c r="E55" s="113" t="s">
        <v>125</v>
      </c>
      <c r="F55" s="113" t="s">
        <v>126</v>
      </c>
      <c r="G55" s="123">
        <v>30998</v>
      </c>
      <c r="H55" s="110" t="s">
        <v>33</v>
      </c>
      <c r="I55" s="110" t="s">
        <v>39</v>
      </c>
      <c r="J55" s="124">
        <v>105.2</v>
      </c>
      <c r="K55" s="121">
        <v>0.54339999999999999</v>
      </c>
      <c r="L55" s="125">
        <v>170</v>
      </c>
      <c r="M55" s="93">
        <v>175</v>
      </c>
      <c r="N55" s="120">
        <v>185</v>
      </c>
      <c r="O55" s="126"/>
      <c r="P55" s="125">
        <v>175</v>
      </c>
      <c r="Q55" s="121">
        <f t="shared" si="2"/>
        <v>95.094999999999999</v>
      </c>
      <c r="R55" s="125">
        <v>1</v>
      </c>
      <c r="S55" s="125"/>
      <c r="T55" s="93">
        <v>12</v>
      </c>
    </row>
    <row r="56" spans="1:20" ht="18.75">
      <c r="A56" s="1">
        <v>22</v>
      </c>
      <c r="B56" s="116">
        <v>125</v>
      </c>
      <c r="C56" s="110" t="s">
        <v>54</v>
      </c>
      <c r="D56" s="119" t="s">
        <v>48</v>
      </c>
      <c r="E56" s="113" t="s">
        <v>105</v>
      </c>
      <c r="F56" s="113" t="s">
        <v>40</v>
      </c>
      <c r="G56" s="123">
        <v>31099</v>
      </c>
      <c r="H56" s="110" t="s">
        <v>33</v>
      </c>
      <c r="I56" s="110" t="s">
        <v>39</v>
      </c>
      <c r="J56" s="124">
        <v>111.3</v>
      </c>
      <c r="K56" s="121">
        <v>0.53500000000000003</v>
      </c>
      <c r="L56" s="125">
        <v>180</v>
      </c>
      <c r="M56" s="120">
        <v>190</v>
      </c>
      <c r="N56" s="120">
        <v>190</v>
      </c>
      <c r="O56" s="126"/>
      <c r="P56" s="125">
        <v>180</v>
      </c>
      <c r="Q56" s="121">
        <f t="shared" si="2"/>
        <v>96.300000000000011</v>
      </c>
      <c r="R56" s="125">
        <v>1</v>
      </c>
      <c r="S56" s="125">
        <v>3</v>
      </c>
      <c r="T56" s="93">
        <v>15</v>
      </c>
    </row>
    <row r="57" spans="1:20" ht="18.75">
      <c r="A57" s="1">
        <v>23</v>
      </c>
      <c r="B57" s="116">
        <v>110</v>
      </c>
      <c r="C57" s="110" t="s">
        <v>54</v>
      </c>
      <c r="D57" s="119" t="s">
        <v>48</v>
      </c>
      <c r="E57" s="113" t="s">
        <v>63</v>
      </c>
      <c r="F57" s="113" t="s">
        <v>42</v>
      </c>
      <c r="G57" s="123">
        <v>27458</v>
      </c>
      <c r="H57" s="110" t="s">
        <v>70</v>
      </c>
      <c r="I57" s="110" t="s">
        <v>42</v>
      </c>
      <c r="J57" s="124">
        <v>106.65</v>
      </c>
      <c r="K57" s="121">
        <v>0.56699999999999995</v>
      </c>
      <c r="L57" s="125">
        <v>180</v>
      </c>
      <c r="M57" s="120">
        <v>190</v>
      </c>
      <c r="N57" s="93">
        <v>190</v>
      </c>
      <c r="O57" s="126"/>
      <c r="P57" s="125">
        <v>190</v>
      </c>
      <c r="Q57" s="121">
        <f t="shared" si="2"/>
        <v>107.72999999999999</v>
      </c>
      <c r="R57" s="125">
        <v>1</v>
      </c>
      <c r="S57" s="125"/>
      <c r="T57" s="93">
        <v>12</v>
      </c>
    </row>
    <row r="58" spans="1:20" ht="18.75">
      <c r="A58" s="1">
        <v>24</v>
      </c>
      <c r="B58" s="116">
        <v>75</v>
      </c>
      <c r="C58" s="110" t="s">
        <v>54</v>
      </c>
      <c r="D58" s="110" t="s">
        <v>50</v>
      </c>
      <c r="E58" s="111" t="s">
        <v>130</v>
      </c>
      <c r="F58" s="111" t="s">
        <v>35</v>
      </c>
      <c r="G58" s="117">
        <v>29354</v>
      </c>
      <c r="H58" s="110" t="s">
        <v>70</v>
      </c>
      <c r="I58" s="98" t="s">
        <v>36</v>
      </c>
      <c r="J58" s="124">
        <v>73.55</v>
      </c>
      <c r="K58" s="118">
        <v>0.67449999999999999</v>
      </c>
      <c r="L58" s="127">
        <v>260</v>
      </c>
      <c r="M58" s="127">
        <v>270</v>
      </c>
      <c r="N58" s="120">
        <v>270</v>
      </c>
      <c r="O58" s="128"/>
      <c r="P58" s="119">
        <v>0</v>
      </c>
      <c r="Q58" s="121">
        <f t="shared" si="2"/>
        <v>0</v>
      </c>
      <c r="R58" s="125"/>
      <c r="S58" s="125"/>
      <c r="T58" s="93"/>
    </row>
    <row r="59" spans="1:20" ht="18.75">
      <c r="A59" s="1">
        <v>25</v>
      </c>
      <c r="B59" s="116">
        <v>90</v>
      </c>
      <c r="C59" s="98" t="s">
        <v>54</v>
      </c>
      <c r="D59" s="110" t="s">
        <v>50</v>
      </c>
      <c r="E59" s="114" t="s">
        <v>132</v>
      </c>
      <c r="F59" s="114" t="s">
        <v>42</v>
      </c>
      <c r="G59" s="130">
        <v>28408</v>
      </c>
      <c r="H59" s="110" t="s">
        <v>70</v>
      </c>
      <c r="I59" s="110" t="s">
        <v>42</v>
      </c>
      <c r="J59" s="124">
        <v>86.6</v>
      </c>
      <c r="K59" s="118">
        <v>0.66090000000000004</v>
      </c>
      <c r="L59" s="125">
        <v>290</v>
      </c>
      <c r="M59" s="120">
        <v>300</v>
      </c>
      <c r="N59" s="120">
        <v>300</v>
      </c>
      <c r="O59" s="126"/>
      <c r="P59" s="125">
        <v>290</v>
      </c>
      <c r="Q59" s="121">
        <f t="shared" si="2"/>
        <v>191.661</v>
      </c>
      <c r="R59" s="125">
        <v>1</v>
      </c>
      <c r="S59" s="125"/>
      <c r="T59" s="93">
        <v>12</v>
      </c>
    </row>
    <row r="60" spans="1:20" ht="18.75">
      <c r="A60" s="1">
        <v>26</v>
      </c>
      <c r="B60" s="116">
        <v>75</v>
      </c>
      <c r="C60" s="110" t="s">
        <v>54</v>
      </c>
      <c r="D60" s="110" t="s">
        <v>50</v>
      </c>
      <c r="E60" s="111" t="s">
        <v>130</v>
      </c>
      <c r="F60" s="111" t="s">
        <v>35</v>
      </c>
      <c r="G60" s="117">
        <v>29354</v>
      </c>
      <c r="H60" s="110" t="s">
        <v>33</v>
      </c>
      <c r="I60" s="110" t="s">
        <v>36</v>
      </c>
      <c r="J60" s="124">
        <v>73.55</v>
      </c>
      <c r="K60" s="118">
        <v>0.67449999999999999</v>
      </c>
      <c r="L60" s="127">
        <v>260</v>
      </c>
      <c r="M60" s="127">
        <v>270</v>
      </c>
      <c r="N60" s="120">
        <v>270</v>
      </c>
      <c r="O60" s="128"/>
      <c r="P60" s="119">
        <v>0</v>
      </c>
      <c r="Q60" s="121">
        <f t="shared" si="2"/>
        <v>0</v>
      </c>
      <c r="R60" s="125"/>
      <c r="S60" s="125"/>
      <c r="T60" s="93"/>
    </row>
    <row r="61" spans="1:20" ht="18.75">
      <c r="A61" s="1">
        <v>27</v>
      </c>
      <c r="B61" s="116">
        <v>110</v>
      </c>
      <c r="C61" s="110" t="s">
        <v>54</v>
      </c>
      <c r="D61" s="110" t="s">
        <v>50</v>
      </c>
      <c r="E61" s="111" t="s">
        <v>131</v>
      </c>
      <c r="F61" s="113" t="s">
        <v>35</v>
      </c>
      <c r="G61" s="117">
        <v>32086</v>
      </c>
      <c r="H61" s="110" t="s">
        <v>33</v>
      </c>
      <c r="I61" s="110" t="s">
        <v>36</v>
      </c>
      <c r="J61" s="124">
        <v>101.15</v>
      </c>
      <c r="K61" s="118">
        <v>0.55130000000000001</v>
      </c>
      <c r="L61" s="125">
        <v>260</v>
      </c>
      <c r="M61" s="125">
        <v>270</v>
      </c>
      <c r="N61" s="125">
        <v>275</v>
      </c>
      <c r="O61" s="126"/>
      <c r="P61" s="125">
        <v>275</v>
      </c>
      <c r="Q61" s="121">
        <f t="shared" si="2"/>
        <v>151.60750000000002</v>
      </c>
      <c r="R61" s="125">
        <v>2</v>
      </c>
      <c r="S61" s="125"/>
      <c r="T61" s="93">
        <v>5</v>
      </c>
    </row>
    <row r="62" spans="1:20" ht="18.75">
      <c r="A62" s="1">
        <v>28</v>
      </c>
      <c r="B62" s="110">
        <v>82.5</v>
      </c>
      <c r="C62" s="98" t="s">
        <v>54</v>
      </c>
      <c r="D62" s="110" t="s">
        <v>50</v>
      </c>
      <c r="E62" s="111" t="s">
        <v>64</v>
      </c>
      <c r="F62" s="111" t="s">
        <v>65</v>
      </c>
      <c r="G62" s="117">
        <v>31114</v>
      </c>
      <c r="H62" s="110" t="s">
        <v>33</v>
      </c>
      <c r="I62" s="98" t="s">
        <v>39</v>
      </c>
      <c r="J62" s="124">
        <v>81.099999999999994</v>
      </c>
      <c r="K62" s="118">
        <v>0.62680000000000002</v>
      </c>
      <c r="L62" s="125">
        <v>300</v>
      </c>
      <c r="M62" s="125">
        <v>310</v>
      </c>
      <c r="N62" s="120">
        <v>330</v>
      </c>
      <c r="O62" s="126"/>
      <c r="P62" s="125">
        <v>310</v>
      </c>
      <c r="Q62" s="121">
        <f t="shared" si="2"/>
        <v>194.30800000000002</v>
      </c>
      <c r="R62" s="125">
        <v>1</v>
      </c>
      <c r="S62" s="125"/>
      <c r="T62" s="93">
        <v>12</v>
      </c>
    </row>
    <row r="63" spans="1:20" ht="18.75">
      <c r="A63" s="1">
        <v>29</v>
      </c>
      <c r="B63" s="116">
        <v>90</v>
      </c>
      <c r="C63" s="110" t="s">
        <v>54</v>
      </c>
      <c r="D63" s="110" t="s">
        <v>51</v>
      </c>
      <c r="E63" s="110" t="s">
        <v>134</v>
      </c>
      <c r="F63" s="111" t="s">
        <v>35</v>
      </c>
      <c r="G63" s="117">
        <v>33482</v>
      </c>
      <c r="H63" s="110" t="s">
        <v>33</v>
      </c>
      <c r="I63" s="110" t="s">
        <v>36</v>
      </c>
      <c r="J63" s="112">
        <v>89.75</v>
      </c>
      <c r="K63" s="118">
        <v>0.58609999999999995</v>
      </c>
      <c r="L63" s="93">
        <v>210</v>
      </c>
      <c r="M63" s="127">
        <v>222.5</v>
      </c>
      <c r="N63" s="127">
        <v>222.5</v>
      </c>
      <c r="O63" s="128"/>
      <c r="P63" s="119">
        <v>210</v>
      </c>
      <c r="Q63" s="121">
        <f t="shared" si="2"/>
        <v>123.08099999999999</v>
      </c>
      <c r="R63" s="125">
        <v>2</v>
      </c>
      <c r="S63" s="125"/>
      <c r="T63" s="93">
        <v>5</v>
      </c>
    </row>
    <row r="64" spans="1:20" ht="18.75">
      <c r="A64" s="1">
        <v>30</v>
      </c>
      <c r="B64" s="110">
        <v>110</v>
      </c>
      <c r="C64" s="98" t="s">
        <v>54</v>
      </c>
      <c r="D64" s="110" t="s">
        <v>51</v>
      </c>
      <c r="E64" s="111" t="s">
        <v>135</v>
      </c>
      <c r="F64" s="111" t="s">
        <v>42</v>
      </c>
      <c r="G64" s="117">
        <v>27502</v>
      </c>
      <c r="H64" s="110" t="s">
        <v>33</v>
      </c>
      <c r="I64" s="110" t="s">
        <v>42</v>
      </c>
      <c r="J64" s="124">
        <v>106.75</v>
      </c>
      <c r="K64" s="118">
        <v>0.56679999999999997</v>
      </c>
      <c r="L64" s="125">
        <v>220</v>
      </c>
      <c r="M64" s="127">
        <v>240</v>
      </c>
      <c r="N64" s="125">
        <v>240</v>
      </c>
      <c r="O64" s="126"/>
      <c r="P64" s="125">
        <v>240</v>
      </c>
      <c r="Q64" s="121">
        <f t="shared" si="2"/>
        <v>136.03199999999998</v>
      </c>
      <c r="R64" s="125">
        <v>1</v>
      </c>
      <c r="S64" s="125"/>
      <c r="T64" s="93">
        <v>12</v>
      </c>
    </row>
    <row r="65" spans="1:20" ht="18.75">
      <c r="A65" s="1">
        <v>31</v>
      </c>
      <c r="B65" s="116">
        <v>100</v>
      </c>
      <c r="C65" s="110" t="s">
        <v>54</v>
      </c>
      <c r="D65" s="110" t="s">
        <v>51</v>
      </c>
      <c r="E65" s="111" t="s">
        <v>84</v>
      </c>
      <c r="F65" s="111" t="s">
        <v>32</v>
      </c>
      <c r="G65" s="117">
        <v>31906</v>
      </c>
      <c r="H65" s="110" t="s">
        <v>33</v>
      </c>
      <c r="I65" s="98" t="s">
        <v>44</v>
      </c>
      <c r="J65" s="124">
        <v>94.5</v>
      </c>
      <c r="K65" s="118">
        <v>0.56940000000000002</v>
      </c>
      <c r="L65" s="127">
        <v>230</v>
      </c>
      <c r="M65" s="119" t="s">
        <v>115</v>
      </c>
      <c r="N65" s="119" t="s">
        <v>115</v>
      </c>
      <c r="O65" s="125"/>
      <c r="P65" s="119">
        <v>0</v>
      </c>
      <c r="Q65" s="121">
        <f t="shared" si="2"/>
        <v>0</v>
      </c>
      <c r="R65" s="125"/>
      <c r="S65" s="125"/>
      <c r="T65" s="93"/>
    </row>
    <row r="66" spans="1:20" ht="18.75">
      <c r="A66" s="1">
        <v>32</v>
      </c>
      <c r="B66" s="110">
        <v>110</v>
      </c>
      <c r="C66" s="98" t="s">
        <v>54</v>
      </c>
      <c r="D66" s="110" t="s">
        <v>51</v>
      </c>
      <c r="E66" s="111" t="s">
        <v>135</v>
      </c>
      <c r="F66" s="111" t="s">
        <v>42</v>
      </c>
      <c r="G66" s="117">
        <v>27502</v>
      </c>
      <c r="H66" s="110" t="s">
        <v>70</v>
      </c>
      <c r="I66" s="110" t="s">
        <v>42</v>
      </c>
      <c r="J66" s="131">
        <v>106.75</v>
      </c>
      <c r="K66" s="132">
        <v>0.56679999999999997</v>
      </c>
      <c r="L66" s="134">
        <v>220</v>
      </c>
      <c r="M66" s="127">
        <v>240</v>
      </c>
      <c r="N66" s="134">
        <v>240</v>
      </c>
      <c r="O66" s="126"/>
      <c r="P66" s="125">
        <v>240</v>
      </c>
      <c r="Q66" s="121">
        <f t="shared" si="2"/>
        <v>136.03199999999998</v>
      </c>
      <c r="R66" s="125">
        <v>2</v>
      </c>
      <c r="S66" s="125"/>
      <c r="T66" s="93">
        <v>5</v>
      </c>
    </row>
    <row r="67" spans="1:20" ht="18.75">
      <c r="A67" s="1">
        <v>33</v>
      </c>
      <c r="B67" s="112">
        <v>110</v>
      </c>
      <c r="C67" s="110" t="s">
        <v>54</v>
      </c>
      <c r="D67" s="110" t="s">
        <v>51</v>
      </c>
      <c r="E67" s="113" t="s">
        <v>63</v>
      </c>
      <c r="F67" s="113" t="s">
        <v>42</v>
      </c>
      <c r="G67" s="123">
        <v>27458</v>
      </c>
      <c r="H67" s="110" t="s">
        <v>70</v>
      </c>
      <c r="I67" s="110" t="s">
        <v>42</v>
      </c>
      <c r="J67" s="124">
        <v>106.65</v>
      </c>
      <c r="K67" s="121">
        <v>0.56699999999999995</v>
      </c>
      <c r="L67" s="125">
        <v>230</v>
      </c>
      <c r="M67" s="125">
        <v>240</v>
      </c>
      <c r="N67" s="119">
        <v>245</v>
      </c>
      <c r="O67" s="126"/>
      <c r="P67" s="125">
        <v>245</v>
      </c>
      <c r="Q67" s="121">
        <f t="shared" si="2"/>
        <v>138.91499999999999</v>
      </c>
      <c r="R67" s="125">
        <v>1</v>
      </c>
      <c r="S67" s="125"/>
      <c r="T67" s="93">
        <v>12</v>
      </c>
    </row>
    <row r="68" spans="1:20" ht="18.75">
      <c r="A68" s="1">
        <v>34</v>
      </c>
      <c r="B68" s="116">
        <v>100</v>
      </c>
      <c r="C68" s="110" t="s">
        <v>54</v>
      </c>
      <c r="D68" s="119" t="s">
        <v>47</v>
      </c>
      <c r="E68" s="113" t="s">
        <v>141</v>
      </c>
      <c r="F68" s="113" t="s">
        <v>35</v>
      </c>
      <c r="G68" s="123">
        <v>32730</v>
      </c>
      <c r="H68" s="110" t="s">
        <v>33</v>
      </c>
      <c r="I68" s="110" t="s">
        <v>36</v>
      </c>
      <c r="J68" s="124">
        <v>96.3</v>
      </c>
      <c r="K68" s="118">
        <v>0.56389999999999996</v>
      </c>
      <c r="L68" s="125">
        <v>220</v>
      </c>
      <c r="M68" s="127">
        <v>230</v>
      </c>
      <c r="N68" s="127">
        <v>230</v>
      </c>
      <c r="O68" s="126"/>
      <c r="P68" s="125">
        <v>220</v>
      </c>
      <c r="Q68" s="121">
        <f t="shared" si="2"/>
        <v>124.05799999999999</v>
      </c>
      <c r="R68" s="101">
        <v>1</v>
      </c>
      <c r="S68" s="135"/>
      <c r="T68" s="101">
        <v>12</v>
      </c>
    </row>
    <row r="69" spans="1:20" ht="18.75">
      <c r="A69" s="1">
        <v>35</v>
      </c>
      <c r="B69" s="110">
        <v>100</v>
      </c>
      <c r="C69" s="98" t="s">
        <v>54</v>
      </c>
      <c r="D69" s="119" t="s">
        <v>136</v>
      </c>
      <c r="E69" s="111" t="s">
        <v>142</v>
      </c>
      <c r="F69" s="111" t="s">
        <v>138</v>
      </c>
      <c r="G69" s="117">
        <v>22565</v>
      </c>
      <c r="H69" s="110" t="s">
        <v>70</v>
      </c>
      <c r="I69" s="98" t="s">
        <v>139</v>
      </c>
      <c r="J69" s="124">
        <v>99.9</v>
      </c>
      <c r="K69" s="118">
        <v>0.88129999999999997</v>
      </c>
      <c r="L69" s="125">
        <v>220</v>
      </c>
      <c r="M69" s="125">
        <v>232.5</v>
      </c>
      <c r="N69" s="125">
        <v>240</v>
      </c>
      <c r="O69" s="126"/>
      <c r="P69" s="125">
        <v>240</v>
      </c>
      <c r="Q69" s="121">
        <f t="shared" si="2"/>
        <v>211.512</v>
      </c>
      <c r="R69" s="101">
        <v>1</v>
      </c>
      <c r="S69" s="135"/>
      <c r="T69" s="101">
        <v>12</v>
      </c>
    </row>
    <row r="70" spans="1:20" s="145" customFormat="1" ht="18.75">
      <c r="A70" s="116">
        <v>36</v>
      </c>
      <c r="B70" s="116">
        <v>52</v>
      </c>
      <c r="C70" s="110" t="s">
        <v>41</v>
      </c>
      <c r="D70" s="110" t="s">
        <v>48</v>
      </c>
      <c r="E70" s="111" t="s">
        <v>150</v>
      </c>
      <c r="F70" s="111" t="s">
        <v>144</v>
      </c>
      <c r="G70" s="117">
        <v>32392</v>
      </c>
      <c r="H70" s="110" t="s">
        <v>33</v>
      </c>
      <c r="I70" s="111" t="s">
        <v>144</v>
      </c>
      <c r="J70" s="112">
        <v>50.45</v>
      </c>
      <c r="K70" s="144">
        <v>0</v>
      </c>
      <c r="L70" s="119">
        <v>47.5</v>
      </c>
      <c r="M70" s="93">
        <v>52.5</v>
      </c>
      <c r="N70" s="93">
        <v>55</v>
      </c>
      <c r="O70" s="99"/>
      <c r="P70" s="93">
        <v>55</v>
      </c>
      <c r="Q70" s="121">
        <f t="shared" si="2"/>
        <v>0</v>
      </c>
      <c r="R70" s="125">
        <v>1</v>
      </c>
      <c r="S70" s="125"/>
      <c r="T70" s="93">
        <v>12</v>
      </c>
    </row>
    <row r="71" spans="1:20" s="145" customFormat="1" ht="18.75">
      <c r="A71" s="116">
        <v>37</v>
      </c>
      <c r="B71" s="110" t="s">
        <v>151</v>
      </c>
      <c r="C71" s="110" t="s">
        <v>41</v>
      </c>
      <c r="D71" s="110" t="s">
        <v>48</v>
      </c>
      <c r="E71" s="113" t="s">
        <v>152</v>
      </c>
      <c r="F71" s="113" t="s">
        <v>40</v>
      </c>
      <c r="G71" s="123">
        <v>27509</v>
      </c>
      <c r="H71" s="110" t="s">
        <v>33</v>
      </c>
      <c r="I71" s="95" t="s">
        <v>39</v>
      </c>
      <c r="J71" s="112">
        <v>146.69999999999999</v>
      </c>
      <c r="K71" s="144">
        <v>0</v>
      </c>
      <c r="L71" s="93">
        <v>200</v>
      </c>
      <c r="M71" s="133">
        <v>210</v>
      </c>
      <c r="N71" s="93">
        <v>210</v>
      </c>
      <c r="O71" s="99"/>
      <c r="P71" s="88">
        <v>210</v>
      </c>
      <c r="Q71" s="121">
        <f t="shared" si="2"/>
        <v>0</v>
      </c>
      <c r="R71" s="125">
        <v>1</v>
      </c>
      <c r="S71" s="125"/>
      <c r="T71" s="93">
        <v>12</v>
      </c>
    </row>
    <row r="72" spans="1:20" s="145" customFormat="1" ht="18.75">
      <c r="A72" s="116">
        <v>38</v>
      </c>
      <c r="B72" s="116">
        <v>75</v>
      </c>
      <c r="C72" s="110" t="s">
        <v>41</v>
      </c>
      <c r="D72" s="110" t="s">
        <v>51</v>
      </c>
      <c r="E72" s="111" t="s">
        <v>153</v>
      </c>
      <c r="F72" s="113" t="s">
        <v>35</v>
      </c>
      <c r="G72" s="117">
        <v>25577</v>
      </c>
      <c r="H72" s="110" t="s">
        <v>55</v>
      </c>
      <c r="I72" s="110" t="s">
        <v>36</v>
      </c>
      <c r="J72" s="124">
        <v>73.5</v>
      </c>
      <c r="K72" s="121">
        <v>0</v>
      </c>
      <c r="L72" s="125">
        <v>175</v>
      </c>
      <c r="M72" s="125">
        <v>185</v>
      </c>
      <c r="N72" s="127">
        <v>192.5</v>
      </c>
      <c r="O72" s="126"/>
      <c r="P72" s="125">
        <v>185</v>
      </c>
      <c r="Q72" s="121">
        <f t="shared" ref="Q72" si="3">K72*P72</f>
        <v>0</v>
      </c>
      <c r="R72" s="125">
        <v>1</v>
      </c>
      <c r="S72" s="125"/>
      <c r="T72" s="93">
        <v>12</v>
      </c>
    </row>
  </sheetData>
  <sortState ref="B40:T56">
    <sortCondition ref="C40:C56"/>
    <sortCondition ref="D40:D56"/>
  </sortState>
  <mergeCells count="21">
    <mergeCell ref="T1:T2"/>
    <mergeCell ref="I1:I2"/>
    <mergeCell ref="K1:K2"/>
    <mergeCell ref="L1:Q1"/>
    <mergeCell ref="R1:R2"/>
    <mergeCell ref="S1:S2"/>
    <mergeCell ref="J1:J2"/>
    <mergeCell ref="A17:I17"/>
    <mergeCell ref="A34:I34"/>
    <mergeCell ref="A22:I22"/>
    <mergeCell ref="A1:A2"/>
    <mergeCell ref="E1:E2"/>
    <mergeCell ref="B1:B2"/>
    <mergeCell ref="F1:F2"/>
    <mergeCell ref="G1:G2"/>
    <mergeCell ref="H1:H2"/>
    <mergeCell ref="A12:I12"/>
    <mergeCell ref="A4:I4"/>
    <mergeCell ref="A7:I7"/>
    <mergeCell ref="D1:D2"/>
    <mergeCell ref="C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zoomScale="85" zoomScaleNormal="85" workbookViewId="0">
      <selection activeCell="D10" sqref="D10"/>
    </sheetView>
  </sheetViews>
  <sheetFormatPr defaultRowHeight="15"/>
  <cols>
    <col min="1" max="1" width="3.7109375" bestFit="1" customWidth="1"/>
    <col min="2" max="2" width="6.42578125" bestFit="1" customWidth="1"/>
    <col min="3" max="3" width="9.28515625" bestFit="1" customWidth="1"/>
    <col min="4" max="4" width="11.7109375" bestFit="1" customWidth="1"/>
    <col min="5" max="5" width="37.140625" bestFit="1" customWidth="1"/>
    <col min="6" max="6" width="12.7109375" bestFit="1" customWidth="1"/>
    <col min="7" max="7" width="18.7109375" bestFit="1" customWidth="1"/>
    <col min="8" max="8" width="23.140625" bestFit="1" customWidth="1"/>
    <col min="9" max="9" width="12.140625" bestFit="1" customWidth="1"/>
    <col min="10" max="10" width="5.85546875" bestFit="1" customWidth="1"/>
    <col min="17" max="17" width="11.28515625" bestFit="1" customWidth="1"/>
    <col min="18" max="18" width="9.7109375" bestFit="1" customWidth="1"/>
  </cols>
  <sheetData>
    <row r="1" spans="1:19" ht="18">
      <c r="A1" s="172" t="s">
        <v>5</v>
      </c>
      <c r="B1" s="172" t="s">
        <v>0</v>
      </c>
      <c r="C1" s="178" t="s">
        <v>4</v>
      </c>
      <c r="D1" s="234" t="s">
        <v>7</v>
      </c>
      <c r="E1" s="174" t="s">
        <v>1</v>
      </c>
      <c r="F1" s="178" t="s">
        <v>2</v>
      </c>
      <c r="G1" s="178" t="s">
        <v>3</v>
      </c>
      <c r="H1" s="178" t="s">
        <v>6</v>
      </c>
      <c r="I1" s="178" t="s">
        <v>8</v>
      </c>
      <c r="J1" s="195" t="s">
        <v>9</v>
      </c>
      <c r="K1" s="188" t="s">
        <v>15</v>
      </c>
      <c r="L1" s="228" t="s">
        <v>119</v>
      </c>
      <c r="M1" s="229"/>
      <c r="N1" s="229"/>
      <c r="O1" s="229"/>
      <c r="P1" s="229"/>
      <c r="Q1" s="230"/>
      <c r="R1" s="231" t="s">
        <v>11</v>
      </c>
      <c r="S1" s="226" t="s">
        <v>13</v>
      </c>
    </row>
    <row r="2" spans="1:19" ht="16.5" thickBot="1">
      <c r="A2" s="233"/>
      <c r="B2" s="233"/>
      <c r="C2" s="179"/>
      <c r="D2" s="234"/>
      <c r="E2" s="175"/>
      <c r="F2" s="197"/>
      <c r="G2" s="197"/>
      <c r="H2" s="179"/>
      <c r="I2" s="179"/>
      <c r="J2" s="196"/>
      <c r="K2" s="189"/>
      <c r="L2" s="10">
        <v>1</v>
      </c>
      <c r="M2" s="11">
        <v>2</v>
      </c>
      <c r="N2" s="11">
        <v>3</v>
      </c>
      <c r="O2" s="11">
        <v>4</v>
      </c>
      <c r="P2" s="12" t="s">
        <v>14</v>
      </c>
      <c r="Q2" s="13" t="s">
        <v>15</v>
      </c>
      <c r="R2" s="232"/>
      <c r="S2" s="227"/>
    </row>
    <row r="3" spans="1:19" ht="15.75">
      <c r="A3" s="14"/>
      <c r="B3" s="14"/>
      <c r="C3" s="14"/>
      <c r="D3" s="14"/>
      <c r="E3" s="15"/>
      <c r="F3" s="15"/>
      <c r="G3" s="14"/>
      <c r="H3" s="14"/>
      <c r="I3" s="14"/>
      <c r="J3" s="14"/>
      <c r="K3" s="54"/>
      <c r="L3" s="16"/>
      <c r="M3" s="16"/>
      <c r="N3" s="16"/>
      <c r="O3" s="16"/>
      <c r="P3" s="17"/>
      <c r="Q3" s="18"/>
      <c r="R3" s="19"/>
      <c r="S3" s="49"/>
    </row>
    <row r="4" spans="1:19" ht="18.75">
      <c r="A4" s="101">
        <v>1</v>
      </c>
      <c r="B4" s="88">
        <v>67.5</v>
      </c>
      <c r="C4" s="98" t="s">
        <v>49</v>
      </c>
      <c r="D4" s="95" t="s">
        <v>149</v>
      </c>
      <c r="E4" s="95" t="s">
        <v>102</v>
      </c>
      <c r="F4" s="96" t="s">
        <v>32</v>
      </c>
      <c r="G4" s="97">
        <v>18481</v>
      </c>
      <c r="H4" s="95" t="s">
        <v>103</v>
      </c>
      <c r="I4" s="98" t="s">
        <v>44</v>
      </c>
      <c r="J4" s="104">
        <v>67.5</v>
      </c>
      <c r="K4" s="105">
        <v>1.4965999999999999</v>
      </c>
      <c r="L4" s="93">
        <v>90</v>
      </c>
      <c r="M4" s="94">
        <v>100</v>
      </c>
      <c r="N4" s="94" t="s">
        <v>115</v>
      </c>
      <c r="O4" s="94"/>
      <c r="P4" s="93">
        <v>100</v>
      </c>
      <c r="Q4" s="121">
        <f>K4*P4</f>
        <v>149.66</v>
      </c>
      <c r="R4" s="101">
        <v>1</v>
      </c>
      <c r="S4" s="101">
        <v>12</v>
      </c>
    </row>
  </sheetData>
  <mergeCells count="14">
    <mergeCell ref="R1:R2"/>
    <mergeCell ref="S1:S2"/>
    <mergeCell ref="G1:G2"/>
    <mergeCell ref="H1:H2"/>
    <mergeCell ref="I1:I2"/>
    <mergeCell ref="J1:J2"/>
    <mergeCell ref="K1:K2"/>
    <mergeCell ref="L1:Q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5"/>
  <cols>
    <col min="3" max="3" width="9.28515625" bestFit="1" customWidth="1"/>
    <col min="4" max="4" width="40.5703125" bestFit="1" customWidth="1"/>
    <col min="5" max="5" width="39.85546875" bestFit="1" customWidth="1"/>
    <col min="6" max="6" width="24.85546875" bestFit="1" customWidth="1"/>
    <col min="7" max="7" width="25" customWidth="1"/>
    <col min="8" max="8" width="20.28515625" customWidth="1"/>
    <col min="9" max="9" width="20.7109375" customWidth="1"/>
    <col min="10" max="10" width="10.42578125" customWidth="1"/>
    <col min="11" max="11" width="14.28515625" style="69" customWidth="1"/>
    <col min="17" max="17" width="13.28515625" bestFit="1" customWidth="1"/>
    <col min="18" max="18" width="11.7109375" customWidth="1"/>
    <col min="23" max="23" width="11.28515625" bestFit="1" customWidth="1"/>
    <col min="28" max="28" width="9.85546875" bestFit="1" customWidth="1"/>
    <col min="29" max="29" width="11.28515625" bestFit="1" customWidth="1"/>
    <col min="30" max="30" width="12.7109375" customWidth="1"/>
    <col min="31" max="31" width="14.28515625" style="69" customWidth="1"/>
    <col min="32" max="32" width="10.42578125" customWidth="1"/>
    <col min="33" max="33" width="14.42578125" customWidth="1"/>
  </cols>
  <sheetData>
    <row r="1" spans="1:34" ht="15.75" customHeight="1">
      <c r="A1" s="172" t="s">
        <v>5</v>
      </c>
      <c r="B1" s="240" t="s">
        <v>0</v>
      </c>
      <c r="C1" s="178" t="s">
        <v>4</v>
      </c>
      <c r="D1" s="178" t="s">
        <v>7</v>
      </c>
      <c r="E1" s="174" t="s">
        <v>1</v>
      </c>
      <c r="F1" s="178" t="s">
        <v>2</v>
      </c>
      <c r="G1" s="178" t="s">
        <v>3</v>
      </c>
      <c r="H1" s="178" t="s">
        <v>6</v>
      </c>
      <c r="I1" s="178" t="s">
        <v>8</v>
      </c>
      <c r="J1" s="178" t="s">
        <v>9</v>
      </c>
      <c r="K1" s="235" t="s">
        <v>15</v>
      </c>
      <c r="L1" s="220" t="s">
        <v>18</v>
      </c>
      <c r="M1" s="221"/>
      <c r="N1" s="221"/>
      <c r="O1" s="221"/>
      <c r="P1" s="221"/>
      <c r="Q1" s="221"/>
      <c r="R1" s="220" t="s">
        <v>10</v>
      </c>
      <c r="S1" s="221"/>
      <c r="T1" s="221"/>
      <c r="U1" s="221"/>
      <c r="V1" s="221"/>
      <c r="W1" s="221"/>
      <c r="X1" s="220" t="s">
        <v>19</v>
      </c>
      <c r="Y1" s="221"/>
      <c r="Z1" s="221"/>
      <c r="AA1" s="221"/>
      <c r="AB1" s="221"/>
      <c r="AC1" s="221"/>
      <c r="AD1" s="237" t="s">
        <v>29</v>
      </c>
      <c r="AE1" s="238"/>
      <c r="AF1" s="231" t="s">
        <v>11</v>
      </c>
      <c r="AG1" s="231" t="s">
        <v>12</v>
      </c>
      <c r="AH1" s="226" t="s">
        <v>13</v>
      </c>
    </row>
    <row r="2" spans="1:34" ht="16.5" thickBot="1">
      <c r="A2" s="233"/>
      <c r="B2" s="241"/>
      <c r="C2" s="197"/>
      <c r="D2" s="197"/>
      <c r="E2" s="175"/>
      <c r="F2" s="197"/>
      <c r="G2" s="197"/>
      <c r="H2" s="197"/>
      <c r="I2" s="197"/>
      <c r="J2" s="197"/>
      <c r="K2" s="236"/>
      <c r="L2" s="10">
        <v>1</v>
      </c>
      <c r="M2" s="11">
        <v>2</v>
      </c>
      <c r="N2" s="11">
        <v>3</v>
      </c>
      <c r="O2" s="11">
        <v>4</v>
      </c>
      <c r="P2" s="12" t="s">
        <v>14</v>
      </c>
      <c r="Q2" s="89" t="s">
        <v>15</v>
      </c>
      <c r="R2" s="10">
        <v>1</v>
      </c>
      <c r="S2" s="11">
        <v>2</v>
      </c>
      <c r="T2" s="11">
        <v>3</v>
      </c>
      <c r="U2" s="11">
        <v>4</v>
      </c>
      <c r="V2" s="12" t="s">
        <v>14</v>
      </c>
      <c r="W2" s="89" t="s">
        <v>15</v>
      </c>
      <c r="X2" s="10">
        <v>1</v>
      </c>
      <c r="Y2" s="11">
        <v>2</v>
      </c>
      <c r="Z2" s="11">
        <v>3</v>
      </c>
      <c r="AA2" s="11">
        <v>4</v>
      </c>
      <c r="AB2" s="12" t="s">
        <v>14</v>
      </c>
      <c r="AC2" s="89" t="s">
        <v>15</v>
      </c>
      <c r="AD2" s="65" t="s">
        <v>26</v>
      </c>
      <c r="AE2" s="66" t="s">
        <v>15</v>
      </c>
      <c r="AF2" s="232"/>
      <c r="AG2" s="232"/>
      <c r="AH2" s="227"/>
    </row>
    <row r="3" spans="1:34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67"/>
      <c r="L3" s="16"/>
      <c r="M3" s="16"/>
      <c r="N3" s="16"/>
      <c r="O3" s="16"/>
      <c r="P3" s="17"/>
      <c r="Q3" s="90"/>
      <c r="R3" s="16"/>
      <c r="S3" s="16"/>
      <c r="T3" s="16"/>
      <c r="U3" s="16"/>
      <c r="V3" s="16"/>
      <c r="W3" s="17"/>
      <c r="X3" s="16"/>
      <c r="Y3" s="16"/>
      <c r="Z3" s="16"/>
      <c r="AA3" s="16"/>
      <c r="AB3" s="16"/>
      <c r="AC3" s="17"/>
      <c r="AD3" s="17"/>
      <c r="AE3" s="70"/>
      <c r="AF3" s="16"/>
      <c r="AG3" s="16"/>
      <c r="AH3" s="56"/>
    </row>
    <row r="4" spans="1:34" ht="21">
      <c r="A4" s="170" t="s">
        <v>53</v>
      </c>
      <c r="B4" s="170"/>
      <c r="C4" s="170"/>
      <c r="D4" s="170"/>
      <c r="E4" s="171"/>
      <c r="F4" s="171"/>
      <c r="G4" s="171"/>
      <c r="H4" s="171"/>
      <c r="I4" s="171"/>
      <c r="J4" s="57"/>
      <c r="K4" s="68"/>
      <c r="L4" s="39"/>
      <c r="M4" s="39"/>
      <c r="N4" s="39"/>
      <c r="O4" s="39"/>
      <c r="P4" s="39"/>
      <c r="Q4" s="91"/>
      <c r="R4" s="20"/>
      <c r="S4" s="20"/>
      <c r="T4" s="20"/>
      <c r="U4" s="20"/>
      <c r="V4" s="20"/>
      <c r="W4" s="21"/>
      <c r="X4" s="22"/>
      <c r="Y4" s="22"/>
      <c r="Z4" s="22"/>
      <c r="AA4" s="22"/>
      <c r="AB4" s="22"/>
      <c r="AC4" s="22"/>
      <c r="AD4" s="22"/>
      <c r="AE4" s="71"/>
      <c r="AF4" s="23"/>
      <c r="AG4" s="23"/>
      <c r="AH4" s="50"/>
    </row>
    <row r="5" spans="1:34" s="145" customFormat="1" ht="18.75">
      <c r="A5" s="119">
        <v>1</v>
      </c>
      <c r="B5" s="119">
        <v>48</v>
      </c>
      <c r="C5" s="98" t="s">
        <v>46</v>
      </c>
      <c r="D5" s="98" t="s">
        <v>48</v>
      </c>
      <c r="E5" s="113" t="s">
        <v>72</v>
      </c>
      <c r="F5" s="113" t="s">
        <v>73</v>
      </c>
      <c r="G5" s="123">
        <v>38217</v>
      </c>
      <c r="H5" s="110" t="s">
        <v>37</v>
      </c>
      <c r="I5" s="98" t="s">
        <v>39</v>
      </c>
      <c r="J5" s="112">
        <v>47.4</v>
      </c>
      <c r="K5" s="118">
        <v>1.0494000000000001</v>
      </c>
      <c r="L5" s="88">
        <v>37.5</v>
      </c>
      <c r="M5" s="93">
        <v>40</v>
      </c>
      <c r="N5" s="127">
        <v>45</v>
      </c>
      <c r="O5" s="125"/>
      <c r="P5" s="119">
        <v>40</v>
      </c>
      <c r="Q5" s="121">
        <f>K5*P5</f>
        <v>41.976000000000006</v>
      </c>
      <c r="R5" s="127">
        <v>25</v>
      </c>
      <c r="S5" s="93">
        <v>27.5</v>
      </c>
      <c r="T5" s="93">
        <v>30</v>
      </c>
      <c r="U5" s="125"/>
      <c r="V5" s="119">
        <v>30</v>
      </c>
      <c r="W5" s="151">
        <f>V5*K5</f>
        <v>31.482000000000003</v>
      </c>
      <c r="X5" s="112">
        <v>50</v>
      </c>
      <c r="Y5" s="112">
        <v>60</v>
      </c>
      <c r="Z5" s="112">
        <v>65</v>
      </c>
      <c r="AA5" s="121"/>
      <c r="AB5" s="112">
        <v>65</v>
      </c>
      <c r="AC5" s="151">
        <f>K5*AB5</f>
        <v>68.211000000000013</v>
      </c>
      <c r="AD5" s="147">
        <f>P5+W5+AC5</f>
        <v>139.69300000000001</v>
      </c>
      <c r="AE5" s="121">
        <f>K5*AD5</f>
        <v>146.59383420000003</v>
      </c>
      <c r="AF5" s="125">
        <v>1</v>
      </c>
      <c r="AG5" s="125"/>
      <c r="AH5" s="93">
        <v>12</v>
      </c>
    </row>
    <row r="6" spans="1:34">
      <c r="A6" s="149"/>
    </row>
    <row r="7" spans="1:34">
      <c r="A7" s="149"/>
    </row>
    <row r="8" spans="1:34" ht="21">
      <c r="A8" s="170" t="s">
        <v>27</v>
      </c>
      <c r="B8" s="170"/>
      <c r="C8" s="170"/>
      <c r="D8" s="170"/>
      <c r="E8" s="171"/>
      <c r="F8" s="171"/>
      <c r="G8" s="171"/>
      <c r="H8" s="171"/>
      <c r="I8" s="171"/>
      <c r="J8" s="57"/>
      <c r="K8" s="68"/>
      <c r="L8" s="39"/>
      <c r="M8" s="39"/>
      <c r="N8" s="39"/>
      <c r="O8" s="39"/>
      <c r="P8" s="39"/>
      <c r="Q8" s="91"/>
      <c r="R8" s="20"/>
      <c r="S8" s="20"/>
      <c r="T8" s="20"/>
      <c r="U8" s="20"/>
      <c r="V8" s="20"/>
      <c r="W8" s="21"/>
      <c r="X8" s="22"/>
      <c r="Y8" s="22"/>
      <c r="Z8" s="22"/>
      <c r="AA8" s="22"/>
      <c r="AB8" s="22"/>
      <c r="AC8" s="22"/>
      <c r="AD8" s="22"/>
      <c r="AE8" s="71"/>
      <c r="AF8" s="23"/>
      <c r="AG8" s="23"/>
      <c r="AH8" s="50"/>
    </row>
    <row r="9" spans="1:34" s="145" customFormat="1" ht="18.75">
      <c r="A9" s="119">
        <v>1</v>
      </c>
      <c r="B9" s="119">
        <v>56</v>
      </c>
      <c r="C9" s="98" t="s">
        <v>46</v>
      </c>
      <c r="D9" s="98"/>
      <c r="E9" s="113" t="s">
        <v>57</v>
      </c>
      <c r="F9" s="113" t="s">
        <v>58</v>
      </c>
      <c r="G9" s="117">
        <v>36215</v>
      </c>
      <c r="H9" s="110" t="s">
        <v>33</v>
      </c>
      <c r="I9" s="98" t="s">
        <v>59</v>
      </c>
      <c r="J9" s="112">
        <v>56</v>
      </c>
      <c r="K9" s="118">
        <v>0.87480000000000002</v>
      </c>
      <c r="L9" s="127">
        <v>85</v>
      </c>
      <c r="M9" s="127">
        <v>85</v>
      </c>
      <c r="N9" s="127">
        <v>85</v>
      </c>
      <c r="O9" s="125"/>
      <c r="P9" s="127">
        <v>0</v>
      </c>
      <c r="Q9" s="121">
        <f>K9*P9</f>
        <v>0</v>
      </c>
      <c r="R9" s="88"/>
      <c r="S9" s="93"/>
      <c r="T9" s="125"/>
      <c r="U9" s="125"/>
      <c r="V9" s="125"/>
      <c r="W9" s="119"/>
      <c r="X9" s="121"/>
      <c r="Y9" s="121"/>
      <c r="Z9" s="121"/>
      <c r="AA9" s="121"/>
      <c r="AB9" s="121"/>
      <c r="AC9" s="121"/>
      <c r="AD9" s="147">
        <f>P9+W9+AC9</f>
        <v>0</v>
      </c>
      <c r="AE9" s="121">
        <f>K9*AD9</f>
        <v>0</v>
      </c>
      <c r="AF9" s="125" t="s">
        <v>148</v>
      </c>
      <c r="AG9" s="125"/>
      <c r="AH9" s="93">
        <v>0</v>
      </c>
    </row>
    <row r="10" spans="1:34">
      <c r="A10" s="149"/>
    </row>
    <row r="11" spans="1:34">
      <c r="A11" s="149"/>
    </row>
    <row r="12" spans="1:34" ht="21">
      <c r="A12" s="169" t="s">
        <v>52</v>
      </c>
      <c r="B12" s="169"/>
      <c r="C12" s="169"/>
      <c r="D12" s="169"/>
      <c r="E12" s="239"/>
      <c r="F12" s="239"/>
      <c r="G12" s="239"/>
      <c r="H12" s="239"/>
      <c r="I12" s="239"/>
      <c r="J12" s="57"/>
      <c r="K12" s="68"/>
      <c r="L12" s="39"/>
      <c r="M12" s="39"/>
      <c r="N12" s="39"/>
      <c r="O12" s="39"/>
      <c r="P12" s="39"/>
      <c r="Q12" s="91"/>
      <c r="R12" s="20"/>
      <c r="S12" s="20"/>
      <c r="T12" s="20"/>
      <c r="U12" s="20"/>
      <c r="V12" s="20"/>
      <c r="W12" s="21"/>
      <c r="X12" s="22"/>
      <c r="Y12" s="22"/>
      <c r="Z12" s="22"/>
      <c r="AA12" s="22"/>
      <c r="AB12" s="22"/>
      <c r="AC12" s="22"/>
      <c r="AD12" s="22"/>
      <c r="AE12" s="71"/>
      <c r="AF12" s="23"/>
      <c r="AG12" s="23"/>
      <c r="AH12" s="50"/>
    </row>
    <row r="13" spans="1:34" s="145" customFormat="1" ht="18.75">
      <c r="A13" s="101">
        <v>1</v>
      </c>
      <c r="B13" s="88">
        <v>56</v>
      </c>
      <c r="C13" s="98" t="s">
        <v>49</v>
      </c>
      <c r="D13" s="98" t="s">
        <v>48</v>
      </c>
      <c r="E13" s="96" t="s">
        <v>147</v>
      </c>
      <c r="F13" s="96" t="s">
        <v>112</v>
      </c>
      <c r="G13" s="97">
        <v>35730</v>
      </c>
      <c r="H13" s="95" t="s">
        <v>33</v>
      </c>
      <c r="I13" s="98" t="s">
        <v>34</v>
      </c>
      <c r="J13" s="104">
        <v>56</v>
      </c>
      <c r="K13" s="105">
        <v>0.87480000000000002</v>
      </c>
      <c r="L13" s="93">
        <v>130</v>
      </c>
      <c r="M13" s="94">
        <v>140</v>
      </c>
      <c r="N13" s="94">
        <v>145</v>
      </c>
      <c r="O13" s="94"/>
      <c r="P13" s="93">
        <v>145</v>
      </c>
      <c r="Q13" s="121">
        <f t="shared" ref="Q13:Q19" si="0">K13*P13</f>
        <v>126.846</v>
      </c>
      <c r="R13" s="88">
        <v>85</v>
      </c>
      <c r="S13" s="127">
        <v>90</v>
      </c>
      <c r="T13" s="127">
        <v>90</v>
      </c>
      <c r="U13" s="125"/>
      <c r="V13" s="119">
        <v>85</v>
      </c>
      <c r="W13" s="151">
        <f t="shared" ref="W13:W19" si="1">V13*K13</f>
        <v>74.358000000000004</v>
      </c>
      <c r="X13" s="110">
        <v>145</v>
      </c>
      <c r="Y13" s="110">
        <v>155</v>
      </c>
      <c r="Z13" s="110">
        <v>165</v>
      </c>
      <c r="AA13" s="139"/>
      <c r="AB13" s="110">
        <v>165</v>
      </c>
      <c r="AC13" s="151">
        <f t="shared" ref="AC13:AC19" si="2">K13*AB13</f>
        <v>144.34200000000001</v>
      </c>
      <c r="AD13" s="147">
        <f t="shared" ref="AD13:AD19" si="3">P13+V13+AB13</f>
        <v>395</v>
      </c>
      <c r="AE13" s="121">
        <f t="shared" ref="AE13:AE19" si="4">K13*AD13</f>
        <v>345.54599999999999</v>
      </c>
      <c r="AF13" s="103">
        <v>1</v>
      </c>
      <c r="AG13" s="103"/>
      <c r="AH13" s="103">
        <v>12</v>
      </c>
    </row>
    <row r="14" spans="1:34" s="145" customFormat="1" ht="18.75">
      <c r="A14" s="103">
        <v>2</v>
      </c>
      <c r="B14" s="119">
        <v>75</v>
      </c>
      <c r="C14" s="112" t="s">
        <v>49</v>
      </c>
      <c r="D14" s="112" t="s">
        <v>48</v>
      </c>
      <c r="E14" s="111" t="s">
        <v>97</v>
      </c>
      <c r="F14" s="111" t="s">
        <v>58</v>
      </c>
      <c r="G14" s="141">
        <v>35708</v>
      </c>
      <c r="H14" s="110" t="s">
        <v>33</v>
      </c>
      <c r="I14" s="112" t="s">
        <v>34</v>
      </c>
      <c r="J14" s="112">
        <v>73.2</v>
      </c>
      <c r="K14" s="118">
        <v>0.6774</v>
      </c>
      <c r="L14" s="127">
        <v>167.5</v>
      </c>
      <c r="M14" s="127">
        <v>167.5</v>
      </c>
      <c r="N14" s="119">
        <v>167.5</v>
      </c>
      <c r="O14" s="128"/>
      <c r="P14" s="119">
        <v>167.5</v>
      </c>
      <c r="Q14" s="121">
        <f t="shared" si="0"/>
        <v>113.4645</v>
      </c>
      <c r="R14" s="88">
        <v>120</v>
      </c>
      <c r="S14" s="93">
        <v>125</v>
      </c>
      <c r="T14" s="127">
        <v>130</v>
      </c>
      <c r="U14" s="125"/>
      <c r="V14" s="119">
        <v>125</v>
      </c>
      <c r="W14" s="151">
        <f t="shared" si="1"/>
        <v>84.674999999999997</v>
      </c>
      <c r="X14" s="112">
        <v>170</v>
      </c>
      <c r="Y14" s="112">
        <v>180</v>
      </c>
      <c r="Z14" s="127">
        <v>182.5</v>
      </c>
      <c r="AA14" s="128"/>
      <c r="AB14" s="112">
        <v>180</v>
      </c>
      <c r="AC14" s="151">
        <f t="shared" si="2"/>
        <v>121.932</v>
      </c>
      <c r="AD14" s="147">
        <f t="shared" si="3"/>
        <v>472.5</v>
      </c>
      <c r="AE14" s="121">
        <f t="shared" si="4"/>
        <v>320.07150000000001</v>
      </c>
      <c r="AF14" s="125">
        <v>1</v>
      </c>
      <c r="AG14" s="125"/>
      <c r="AH14" s="93">
        <v>12</v>
      </c>
    </row>
    <row r="15" spans="1:34" s="145" customFormat="1" ht="18.75">
      <c r="A15" s="101">
        <v>3</v>
      </c>
      <c r="B15" s="119">
        <v>110</v>
      </c>
      <c r="C15" s="112" t="s">
        <v>46</v>
      </c>
      <c r="D15" s="112" t="s">
        <v>48</v>
      </c>
      <c r="E15" s="110" t="s">
        <v>89</v>
      </c>
      <c r="F15" s="111" t="s">
        <v>77</v>
      </c>
      <c r="G15" s="117">
        <v>31205</v>
      </c>
      <c r="H15" s="110" t="s">
        <v>33</v>
      </c>
      <c r="I15" s="110" t="s">
        <v>39</v>
      </c>
      <c r="J15" s="112">
        <v>108.5</v>
      </c>
      <c r="K15" s="118">
        <v>0.53839999999999999</v>
      </c>
      <c r="L15" s="88">
        <v>150</v>
      </c>
      <c r="M15" s="93">
        <v>160</v>
      </c>
      <c r="N15" s="119">
        <v>175</v>
      </c>
      <c r="O15" s="125"/>
      <c r="P15" s="119">
        <v>175</v>
      </c>
      <c r="Q15" s="121">
        <f t="shared" si="0"/>
        <v>94.22</v>
      </c>
      <c r="R15" s="88">
        <v>120</v>
      </c>
      <c r="S15" s="93">
        <v>125</v>
      </c>
      <c r="T15" s="127">
        <v>130</v>
      </c>
      <c r="U15" s="125"/>
      <c r="V15" s="119">
        <v>125</v>
      </c>
      <c r="W15" s="151">
        <f t="shared" si="1"/>
        <v>67.3</v>
      </c>
      <c r="X15" s="112">
        <v>230</v>
      </c>
      <c r="Y15" s="112">
        <v>240</v>
      </c>
      <c r="Z15" s="112">
        <v>250</v>
      </c>
      <c r="AA15" s="121"/>
      <c r="AB15" s="112">
        <v>250</v>
      </c>
      <c r="AC15" s="151">
        <f t="shared" si="2"/>
        <v>134.6</v>
      </c>
      <c r="AD15" s="147">
        <f t="shared" si="3"/>
        <v>550</v>
      </c>
      <c r="AE15" s="121">
        <f t="shared" si="4"/>
        <v>296.12</v>
      </c>
      <c r="AF15" s="125">
        <v>1</v>
      </c>
      <c r="AG15" s="125"/>
      <c r="AH15" s="93">
        <v>12</v>
      </c>
    </row>
    <row r="16" spans="1:34" s="145" customFormat="1" ht="18.75">
      <c r="A16" s="103">
        <v>4</v>
      </c>
      <c r="B16" s="119">
        <v>75</v>
      </c>
      <c r="C16" s="98" t="s">
        <v>49</v>
      </c>
      <c r="D16" s="112" t="s">
        <v>48</v>
      </c>
      <c r="E16" s="114" t="s">
        <v>45</v>
      </c>
      <c r="F16" s="114" t="s">
        <v>42</v>
      </c>
      <c r="G16" s="130">
        <v>27683</v>
      </c>
      <c r="H16" s="110" t="s">
        <v>55</v>
      </c>
      <c r="I16" s="110" t="s">
        <v>62</v>
      </c>
      <c r="J16" s="157">
        <v>75</v>
      </c>
      <c r="K16" s="105">
        <v>0.69640000000000002</v>
      </c>
      <c r="L16" s="93">
        <v>140</v>
      </c>
      <c r="M16" s="94">
        <v>150</v>
      </c>
      <c r="N16" s="94">
        <v>160</v>
      </c>
      <c r="O16" s="94"/>
      <c r="P16" s="93">
        <v>160</v>
      </c>
      <c r="Q16" s="121">
        <f t="shared" si="0"/>
        <v>111.42400000000001</v>
      </c>
      <c r="R16" s="88">
        <v>125</v>
      </c>
      <c r="S16" s="93">
        <v>130</v>
      </c>
      <c r="T16" s="119">
        <v>135</v>
      </c>
      <c r="U16" s="125"/>
      <c r="V16" s="119">
        <v>135</v>
      </c>
      <c r="W16" s="151">
        <f t="shared" si="1"/>
        <v>94.013999999999996</v>
      </c>
      <c r="X16" s="112">
        <v>180</v>
      </c>
      <c r="Y16" s="110">
        <v>190</v>
      </c>
      <c r="Z16" s="110">
        <v>205</v>
      </c>
      <c r="AA16" s="150"/>
      <c r="AB16" s="110">
        <v>205</v>
      </c>
      <c r="AC16" s="151">
        <f t="shared" si="2"/>
        <v>142.762</v>
      </c>
      <c r="AD16" s="147">
        <f t="shared" si="3"/>
        <v>500</v>
      </c>
      <c r="AE16" s="121">
        <f t="shared" si="4"/>
        <v>348.2</v>
      </c>
      <c r="AF16" s="116">
        <v>1</v>
      </c>
      <c r="AG16" s="116"/>
      <c r="AH16" s="103">
        <v>12</v>
      </c>
    </row>
    <row r="17" spans="1:34" s="145" customFormat="1" ht="18.75">
      <c r="A17" s="101">
        <v>5</v>
      </c>
      <c r="B17" s="88">
        <v>67.5</v>
      </c>
      <c r="C17" s="98" t="s">
        <v>49</v>
      </c>
      <c r="D17" s="95" t="s">
        <v>149</v>
      </c>
      <c r="E17" s="95" t="s">
        <v>102</v>
      </c>
      <c r="F17" s="96" t="s">
        <v>32</v>
      </c>
      <c r="G17" s="97">
        <v>18481</v>
      </c>
      <c r="H17" s="95" t="s">
        <v>103</v>
      </c>
      <c r="I17" s="98" t="s">
        <v>44</v>
      </c>
      <c r="J17" s="104">
        <v>67.5</v>
      </c>
      <c r="K17" s="105">
        <v>1.4965999999999999</v>
      </c>
      <c r="L17" s="93">
        <v>90</v>
      </c>
      <c r="M17" s="94">
        <v>100</v>
      </c>
      <c r="N17" s="94" t="s">
        <v>115</v>
      </c>
      <c r="O17" s="94"/>
      <c r="P17" s="93">
        <v>100</v>
      </c>
      <c r="Q17" s="121">
        <f>K17*P17</f>
        <v>149.66</v>
      </c>
      <c r="R17" s="88">
        <v>90</v>
      </c>
      <c r="S17" s="127">
        <v>122.5</v>
      </c>
      <c r="T17" s="127">
        <v>122.5</v>
      </c>
      <c r="U17" s="125"/>
      <c r="V17" s="119">
        <v>90</v>
      </c>
      <c r="W17" s="151">
        <f t="shared" si="1"/>
        <v>134.69399999999999</v>
      </c>
      <c r="X17" s="110">
        <v>110</v>
      </c>
      <c r="Y17" s="110">
        <v>120</v>
      </c>
      <c r="Z17" s="110">
        <v>125</v>
      </c>
      <c r="AA17" s="139"/>
      <c r="AB17" s="110">
        <v>125</v>
      </c>
      <c r="AC17" s="151">
        <f>K17*AB17</f>
        <v>187.07499999999999</v>
      </c>
      <c r="AD17" s="147">
        <f t="shared" si="3"/>
        <v>315</v>
      </c>
      <c r="AE17" s="121">
        <f>K17*AD17</f>
        <v>471.42899999999997</v>
      </c>
      <c r="AF17" s="103">
        <v>1</v>
      </c>
      <c r="AG17" s="116"/>
      <c r="AH17" s="103">
        <v>12</v>
      </c>
    </row>
    <row r="18" spans="1:34" s="145" customFormat="1" ht="18.75">
      <c r="A18" s="103">
        <v>6</v>
      </c>
      <c r="B18" s="119">
        <v>100</v>
      </c>
      <c r="C18" s="110" t="s">
        <v>54</v>
      </c>
      <c r="D18" s="98" t="s">
        <v>48</v>
      </c>
      <c r="E18" s="113" t="s">
        <v>117</v>
      </c>
      <c r="F18" s="113" t="s">
        <v>126</v>
      </c>
      <c r="G18" s="123">
        <v>29078</v>
      </c>
      <c r="H18" s="110" t="s">
        <v>55</v>
      </c>
      <c r="I18" s="98" t="s">
        <v>39</v>
      </c>
      <c r="J18" s="112" t="s">
        <v>118</v>
      </c>
      <c r="K18" s="118">
        <v>0.58179999999999998</v>
      </c>
      <c r="L18" s="88">
        <v>200</v>
      </c>
      <c r="M18" s="127">
        <v>210</v>
      </c>
      <c r="N18" s="127">
        <v>210</v>
      </c>
      <c r="O18" s="125"/>
      <c r="P18" s="119">
        <v>200</v>
      </c>
      <c r="Q18" s="121">
        <f t="shared" si="0"/>
        <v>116.36</v>
      </c>
      <c r="R18" s="88">
        <v>140</v>
      </c>
      <c r="S18" s="93">
        <v>147.5</v>
      </c>
      <c r="T18" s="127">
        <v>150</v>
      </c>
      <c r="U18" s="125"/>
      <c r="V18" s="119">
        <v>147.5</v>
      </c>
      <c r="W18" s="151">
        <f t="shared" si="1"/>
        <v>85.8155</v>
      </c>
      <c r="X18" s="112">
        <v>215</v>
      </c>
      <c r="Y18" s="112">
        <v>230</v>
      </c>
      <c r="Z18" s="127">
        <v>245</v>
      </c>
      <c r="AA18" s="121"/>
      <c r="AB18" s="112">
        <v>230</v>
      </c>
      <c r="AC18" s="151">
        <f t="shared" si="2"/>
        <v>133.81399999999999</v>
      </c>
      <c r="AD18" s="147">
        <f t="shared" si="3"/>
        <v>577.5</v>
      </c>
      <c r="AE18" s="121">
        <f t="shared" si="4"/>
        <v>335.98949999999996</v>
      </c>
      <c r="AF18" s="125">
        <v>1</v>
      </c>
      <c r="AG18" s="125"/>
      <c r="AH18" s="93">
        <v>12</v>
      </c>
    </row>
    <row r="19" spans="1:34" s="145" customFormat="1" ht="18.75">
      <c r="A19" s="101">
        <v>7</v>
      </c>
      <c r="B19" s="119">
        <v>110</v>
      </c>
      <c r="C19" s="112" t="s">
        <v>54</v>
      </c>
      <c r="D19" s="112" t="s">
        <v>48</v>
      </c>
      <c r="E19" s="111" t="s">
        <v>95</v>
      </c>
      <c r="F19" s="113" t="s">
        <v>92</v>
      </c>
      <c r="G19" s="117">
        <v>31122</v>
      </c>
      <c r="H19" s="110" t="s">
        <v>33</v>
      </c>
      <c r="I19" s="113" t="s">
        <v>92</v>
      </c>
      <c r="J19" s="112">
        <v>109.4</v>
      </c>
      <c r="K19" s="118">
        <v>0.53720000000000001</v>
      </c>
      <c r="L19" s="127">
        <v>235</v>
      </c>
      <c r="M19" s="119">
        <v>235</v>
      </c>
      <c r="N19" s="127">
        <v>245</v>
      </c>
      <c r="O19" s="128"/>
      <c r="P19" s="119">
        <v>235</v>
      </c>
      <c r="Q19" s="121">
        <f t="shared" si="0"/>
        <v>126.242</v>
      </c>
      <c r="R19" s="88">
        <v>190</v>
      </c>
      <c r="S19" s="93">
        <v>200</v>
      </c>
      <c r="T19" s="127">
        <v>205</v>
      </c>
      <c r="U19" s="125"/>
      <c r="V19" s="119">
        <v>200</v>
      </c>
      <c r="W19" s="151">
        <f t="shared" si="1"/>
        <v>107.44</v>
      </c>
      <c r="X19" s="112">
        <v>290</v>
      </c>
      <c r="Y19" s="112">
        <v>300</v>
      </c>
      <c r="Z19" s="127">
        <v>310</v>
      </c>
      <c r="AA19" s="121"/>
      <c r="AB19" s="112">
        <v>300</v>
      </c>
      <c r="AC19" s="151">
        <f t="shared" si="2"/>
        <v>161.16</v>
      </c>
      <c r="AD19" s="147">
        <f t="shared" si="3"/>
        <v>735</v>
      </c>
      <c r="AE19" s="121">
        <f t="shared" si="4"/>
        <v>394.84199999999998</v>
      </c>
      <c r="AF19" s="125">
        <v>1</v>
      </c>
      <c r="AG19" s="125"/>
      <c r="AH19" s="93">
        <v>12</v>
      </c>
    </row>
    <row r="21" spans="1:34" ht="14.25" customHeight="1"/>
    <row r="25" spans="1:34">
      <c r="A25" s="149"/>
    </row>
    <row r="26" spans="1:34">
      <c r="A26" s="149"/>
    </row>
    <row r="27" spans="1:34">
      <c r="A27" s="149"/>
    </row>
    <row r="28" spans="1:34">
      <c r="A28" s="149"/>
    </row>
  </sheetData>
  <mergeCells count="21">
    <mergeCell ref="A12:I12"/>
    <mergeCell ref="H1:H2"/>
    <mergeCell ref="A4:I4"/>
    <mergeCell ref="A8:I8"/>
    <mergeCell ref="C1:C2"/>
    <mergeCell ref="B1:B2"/>
    <mergeCell ref="AF1:AF2"/>
    <mergeCell ref="AG1:AG2"/>
    <mergeCell ref="AH1:AH2"/>
    <mergeCell ref="A1:A2"/>
    <mergeCell ref="E1:E2"/>
    <mergeCell ref="F1:F2"/>
    <mergeCell ref="G1:G2"/>
    <mergeCell ref="I1:I2"/>
    <mergeCell ref="L1:Q1"/>
    <mergeCell ref="X1:AC1"/>
    <mergeCell ref="K1:K2"/>
    <mergeCell ref="R1:W1"/>
    <mergeCell ref="J1:J2"/>
    <mergeCell ref="AD1:AE1"/>
    <mergeCell ref="D1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zoomScale="85" zoomScaleNormal="85" workbookViewId="0">
      <selection activeCell="V4" sqref="V4"/>
    </sheetView>
  </sheetViews>
  <sheetFormatPr defaultRowHeight="15"/>
  <cols>
    <col min="2" max="2" width="5.42578125" bestFit="1" customWidth="1"/>
    <col min="3" max="3" width="9.28515625" bestFit="1" customWidth="1"/>
    <col min="4" max="4" width="42" bestFit="1" customWidth="1"/>
    <col min="5" max="5" width="13.28515625" bestFit="1" customWidth="1"/>
    <col min="6" max="6" width="18.85546875" bestFit="1" customWidth="1"/>
    <col min="7" max="7" width="23.140625" bestFit="1" customWidth="1"/>
    <col min="8" max="8" width="11.140625" bestFit="1" customWidth="1"/>
    <col min="21" max="21" width="8" bestFit="1" customWidth="1"/>
    <col min="22" max="22" width="29.85546875" bestFit="1" customWidth="1"/>
  </cols>
  <sheetData>
    <row r="1" spans="1:22" ht="15.75" customHeight="1">
      <c r="A1" s="172" t="s">
        <v>5</v>
      </c>
      <c r="B1" s="240" t="s">
        <v>0</v>
      </c>
      <c r="C1" s="178" t="s">
        <v>4</v>
      </c>
      <c r="D1" s="174" t="s">
        <v>1</v>
      </c>
      <c r="E1" s="178" t="s">
        <v>2</v>
      </c>
      <c r="F1" s="178" t="s">
        <v>3</v>
      </c>
      <c r="G1" s="178" t="s">
        <v>6</v>
      </c>
      <c r="H1" s="178" t="s">
        <v>8</v>
      </c>
      <c r="I1" s="178" t="s">
        <v>9</v>
      </c>
      <c r="J1" s="220" t="s">
        <v>85</v>
      </c>
      <c r="K1" s="221"/>
      <c r="L1" s="221"/>
      <c r="M1" s="221"/>
      <c r="N1" s="221"/>
      <c r="O1" s="220" t="s">
        <v>38</v>
      </c>
      <c r="P1" s="221"/>
      <c r="Q1" s="221"/>
      <c r="R1" s="221"/>
      <c r="S1" s="221"/>
      <c r="T1" s="178" t="s">
        <v>26</v>
      </c>
      <c r="U1" s="231" t="s">
        <v>11</v>
      </c>
      <c r="V1" s="226" t="s">
        <v>13</v>
      </c>
    </row>
    <row r="2" spans="1:22" ht="16.5" thickBot="1">
      <c r="A2" s="233"/>
      <c r="B2" s="241"/>
      <c r="C2" s="197"/>
      <c r="D2" s="175"/>
      <c r="E2" s="197"/>
      <c r="F2" s="197"/>
      <c r="G2" s="197"/>
      <c r="H2" s="197"/>
      <c r="I2" s="197"/>
      <c r="J2" s="10">
        <v>1</v>
      </c>
      <c r="K2" s="11">
        <v>2</v>
      </c>
      <c r="L2" s="11">
        <v>3</v>
      </c>
      <c r="M2" s="11">
        <v>4</v>
      </c>
      <c r="N2" s="12" t="s">
        <v>14</v>
      </c>
      <c r="O2" s="10">
        <v>1</v>
      </c>
      <c r="P2" s="11">
        <v>2</v>
      </c>
      <c r="Q2" s="11">
        <v>3</v>
      </c>
      <c r="R2" s="11">
        <v>4</v>
      </c>
      <c r="S2" s="12" t="s">
        <v>14</v>
      </c>
      <c r="T2" s="197"/>
      <c r="U2" s="232"/>
      <c r="V2" s="227"/>
    </row>
    <row r="3" spans="1:22" ht="15.75">
      <c r="A3" s="15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7"/>
      <c r="O3" s="16"/>
      <c r="P3" s="16"/>
      <c r="Q3" s="16"/>
      <c r="R3" s="16"/>
      <c r="S3" s="17"/>
      <c r="T3" s="17"/>
      <c r="U3" s="16"/>
      <c r="V3" s="56"/>
    </row>
    <row r="4" spans="1:22" ht="18.75">
      <c r="A4" s="101">
        <v>1</v>
      </c>
      <c r="B4" s="119">
        <v>110</v>
      </c>
      <c r="C4" s="98" t="s">
        <v>49</v>
      </c>
      <c r="D4" s="111" t="s">
        <v>173</v>
      </c>
      <c r="E4" s="111" t="s">
        <v>40</v>
      </c>
      <c r="F4" s="117">
        <v>30009</v>
      </c>
      <c r="G4" s="110" t="s">
        <v>33</v>
      </c>
      <c r="H4" s="98" t="s">
        <v>39</v>
      </c>
      <c r="I4" s="124">
        <v>109.2</v>
      </c>
      <c r="J4" s="125">
        <v>90</v>
      </c>
      <c r="K4" s="127">
        <v>95</v>
      </c>
      <c r="L4" s="125">
        <v>95</v>
      </c>
      <c r="M4" s="101"/>
      <c r="N4" s="124">
        <v>95</v>
      </c>
      <c r="O4" s="112">
        <v>55</v>
      </c>
      <c r="P4" s="124">
        <v>65</v>
      </c>
      <c r="Q4" s="127">
        <v>70</v>
      </c>
      <c r="R4" s="124">
        <v>65</v>
      </c>
      <c r="S4" s="101"/>
      <c r="T4" s="124">
        <f>N4+R4</f>
        <v>160</v>
      </c>
      <c r="U4" s="112">
        <v>1</v>
      </c>
      <c r="V4" s="101">
        <v>12</v>
      </c>
    </row>
  </sheetData>
  <mergeCells count="14">
    <mergeCell ref="U1:U2"/>
    <mergeCell ref="V1:V2"/>
    <mergeCell ref="G1:G2"/>
    <mergeCell ref="H1:H2"/>
    <mergeCell ref="I1:I2"/>
    <mergeCell ref="J1:N1"/>
    <mergeCell ref="O1:S1"/>
    <mergeCell ref="T1:T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85" zoomScaleNormal="85" workbookViewId="0">
      <selection activeCell="J5" sqref="J5"/>
    </sheetView>
  </sheetViews>
  <sheetFormatPr defaultRowHeight="15"/>
  <cols>
    <col min="2" max="2" width="7.5703125" bestFit="1" customWidth="1"/>
    <col min="3" max="3" width="12.5703125" customWidth="1"/>
    <col min="4" max="4" width="43.85546875" bestFit="1" customWidth="1"/>
    <col min="5" max="5" width="20.140625" bestFit="1" customWidth="1"/>
    <col min="6" max="6" width="18.85546875" bestFit="1" customWidth="1"/>
    <col min="7" max="7" width="20.5703125" bestFit="1" customWidth="1"/>
    <col min="8" max="8" width="18.42578125" bestFit="1" customWidth="1"/>
    <col min="9" max="9" width="14.28515625" bestFit="1" customWidth="1"/>
    <col min="16" max="16" width="28.7109375" bestFit="1" customWidth="1"/>
  </cols>
  <sheetData>
    <row r="1" spans="1:16" s="82" customFormat="1" ht="15.75" customHeight="1">
      <c r="A1" s="214" t="s">
        <v>5</v>
      </c>
      <c r="B1" s="214" t="s">
        <v>0</v>
      </c>
      <c r="C1" s="209" t="s">
        <v>4</v>
      </c>
      <c r="D1" s="216" t="s">
        <v>1</v>
      </c>
      <c r="E1" s="216" t="s">
        <v>2</v>
      </c>
      <c r="F1" s="209" t="s">
        <v>3</v>
      </c>
      <c r="G1" s="209" t="s">
        <v>6</v>
      </c>
      <c r="H1" s="209" t="s">
        <v>8</v>
      </c>
      <c r="I1" s="207" t="s">
        <v>9</v>
      </c>
      <c r="J1" s="242" t="s">
        <v>38</v>
      </c>
      <c r="K1" s="243"/>
      <c r="L1" s="243"/>
      <c r="M1" s="243"/>
      <c r="N1" s="243"/>
      <c r="O1" s="244" t="s">
        <v>11</v>
      </c>
      <c r="P1" s="205" t="s">
        <v>13</v>
      </c>
    </row>
    <row r="2" spans="1:16" s="82" customFormat="1" ht="16.5" thickBot="1">
      <c r="A2" s="215"/>
      <c r="B2" s="215"/>
      <c r="C2" s="210"/>
      <c r="D2" s="217"/>
      <c r="E2" s="217"/>
      <c r="F2" s="210"/>
      <c r="G2" s="210"/>
      <c r="H2" s="210"/>
      <c r="I2" s="208"/>
      <c r="J2" s="73">
        <v>1</v>
      </c>
      <c r="K2" s="74">
        <v>2</v>
      </c>
      <c r="L2" s="74">
        <v>3</v>
      </c>
      <c r="M2" s="74">
        <v>4</v>
      </c>
      <c r="N2" s="75" t="s">
        <v>14</v>
      </c>
      <c r="O2" s="245"/>
      <c r="P2" s="206"/>
    </row>
    <row r="4" spans="1:16" ht="18.75">
      <c r="A4" s="101">
        <v>1</v>
      </c>
      <c r="B4" s="101">
        <v>90</v>
      </c>
      <c r="C4" s="112" t="s">
        <v>49</v>
      </c>
      <c r="D4" s="111" t="s">
        <v>174</v>
      </c>
      <c r="E4" s="111" t="s">
        <v>145</v>
      </c>
      <c r="F4" s="117" t="s">
        <v>175</v>
      </c>
      <c r="G4" s="110" t="s">
        <v>33</v>
      </c>
      <c r="H4" s="101" t="s">
        <v>145</v>
      </c>
      <c r="I4" s="124">
        <v>87.55</v>
      </c>
      <c r="J4" s="127">
        <v>65</v>
      </c>
      <c r="K4" s="125">
        <v>65</v>
      </c>
      <c r="L4" s="125">
        <v>72.5</v>
      </c>
      <c r="M4" s="101"/>
      <c r="N4" s="124">
        <v>72.5</v>
      </c>
      <c r="O4" s="112">
        <v>1</v>
      </c>
      <c r="P4" s="124">
        <v>12</v>
      </c>
    </row>
    <row r="5" spans="1:16" ht="18.75">
      <c r="A5" s="101">
        <v>2</v>
      </c>
      <c r="B5" s="119">
        <v>90</v>
      </c>
      <c r="C5" s="98" t="s">
        <v>49</v>
      </c>
      <c r="D5" s="111" t="s">
        <v>176</v>
      </c>
      <c r="E5" s="111" t="s">
        <v>69</v>
      </c>
      <c r="F5" s="117">
        <v>32284</v>
      </c>
      <c r="G5" s="110" t="s">
        <v>33</v>
      </c>
      <c r="H5" s="98" t="s">
        <v>39</v>
      </c>
      <c r="I5" s="124">
        <v>89.65</v>
      </c>
      <c r="J5" s="125">
        <v>57.5</v>
      </c>
      <c r="K5" s="125">
        <v>62.5</v>
      </c>
      <c r="L5" s="127">
        <v>72.5</v>
      </c>
      <c r="M5" s="101"/>
      <c r="N5" s="124">
        <v>62.5</v>
      </c>
      <c r="O5" s="112">
        <v>2</v>
      </c>
      <c r="P5" s="124">
        <v>5</v>
      </c>
    </row>
    <row r="6" spans="1:16" ht="18.75">
      <c r="A6" s="101">
        <v>3</v>
      </c>
      <c r="B6" s="101">
        <v>110</v>
      </c>
      <c r="C6" s="112" t="s">
        <v>49</v>
      </c>
      <c r="D6" s="113" t="s">
        <v>172</v>
      </c>
      <c r="E6" s="113" t="s">
        <v>32</v>
      </c>
      <c r="F6" s="123">
        <v>33178</v>
      </c>
      <c r="G6" s="110" t="s">
        <v>33</v>
      </c>
      <c r="H6" s="112" t="s">
        <v>44</v>
      </c>
      <c r="I6" s="124">
        <v>103.45</v>
      </c>
      <c r="J6" s="125">
        <v>65</v>
      </c>
      <c r="K6" s="125">
        <v>70</v>
      </c>
      <c r="L6" s="127">
        <v>75</v>
      </c>
      <c r="M6" s="101"/>
      <c r="N6" s="124">
        <v>70</v>
      </c>
      <c r="O6" s="112">
        <v>1</v>
      </c>
      <c r="P6" s="124">
        <v>12</v>
      </c>
    </row>
    <row r="7" spans="1:16" ht="18.75">
      <c r="A7" s="101">
        <v>4</v>
      </c>
      <c r="B7" s="101">
        <v>100</v>
      </c>
      <c r="C7" s="101" t="s">
        <v>54</v>
      </c>
      <c r="D7" s="110" t="s">
        <v>177</v>
      </c>
      <c r="E7" s="111" t="s">
        <v>32</v>
      </c>
      <c r="F7" s="117">
        <v>30548</v>
      </c>
      <c r="G7" s="110" t="s">
        <v>33</v>
      </c>
      <c r="H7" s="112" t="s">
        <v>44</v>
      </c>
      <c r="I7" s="124">
        <v>105.3</v>
      </c>
      <c r="J7" s="125">
        <v>65</v>
      </c>
      <c r="K7" s="125">
        <v>70</v>
      </c>
      <c r="L7" s="125">
        <v>72.5</v>
      </c>
      <c r="M7" s="101"/>
      <c r="N7" s="124">
        <v>72.5</v>
      </c>
      <c r="O7" s="112">
        <v>1</v>
      </c>
      <c r="P7" s="124">
        <v>12</v>
      </c>
    </row>
  </sheetData>
  <mergeCells count="12">
    <mergeCell ref="A1:A2"/>
    <mergeCell ref="B1:B2"/>
    <mergeCell ref="D1:D2"/>
    <mergeCell ref="E1:E2"/>
    <mergeCell ref="F1:F2"/>
    <mergeCell ref="P1:P2"/>
    <mergeCell ref="C1:C2"/>
    <mergeCell ref="H1:H2"/>
    <mergeCell ref="I1:I2"/>
    <mergeCell ref="J1:N1"/>
    <mergeCell ref="O1:O2"/>
    <mergeCell ref="G1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6"/>
  <sheetViews>
    <sheetView workbookViewId="0">
      <selection activeCell="C3" sqref="C3"/>
    </sheetView>
  </sheetViews>
  <sheetFormatPr defaultRowHeight="15"/>
  <cols>
    <col min="3" max="3" width="20.85546875" bestFit="1" customWidth="1"/>
  </cols>
  <sheetData>
    <row r="3" spans="3:4" ht="18.75">
      <c r="C3" s="101" t="s">
        <v>123</v>
      </c>
      <c r="D3" s="93">
        <v>277</v>
      </c>
    </row>
    <row r="4" spans="3:4" ht="18.75">
      <c r="C4" s="98" t="s">
        <v>44</v>
      </c>
      <c r="D4" s="103">
        <v>218</v>
      </c>
    </row>
    <row r="5" spans="3:4" ht="18.75">
      <c r="C5" s="110" t="s">
        <v>42</v>
      </c>
      <c r="D5" s="115">
        <v>177</v>
      </c>
    </row>
    <row r="6" spans="3:4" ht="18.75">
      <c r="C6" s="110" t="s">
        <v>36</v>
      </c>
      <c r="D6" s="101">
        <v>123</v>
      </c>
    </row>
    <row r="7" spans="3:4" ht="18.75">
      <c r="C7" s="111" t="s">
        <v>144</v>
      </c>
      <c r="D7" s="93">
        <v>51</v>
      </c>
    </row>
    <row r="8" spans="3:4" ht="18.75">
      <c r="C8" s="98" t="s">
        <v>34</v>
      </c>
      <c r="D8" s="103">
        <v>48</v>
      </c>
    </row>
    <row r="9" spans="3:4" ht="18.75">
      <c r="C9" s="110" t="s">
        <v>75</v>
      </c>
      <c r="D9" s="115">
        <v>31</v>
      </c>
    </row>
    <row r="10" spans="3:4" ht="18.75">
      <c r="C10" s="98" t="s">
        <v>139</v>
      </c>
      <c r="D10" s="101">
        <v>29</v>
      </c>
    </row>
    <row r="11" spans="3:4" ht="18.75">
      <c r="C11" s="110" t="s">
        <v>56</v>
      </c>
      <c r="D11" s="115">
        <v>24</v>
      </c>
    </row>
    <row r="12" spans="3:4" ht="18.75">
      <c r="C12" s="112" t="s">
        <v>145</v>
      </c>
      <c r="D12" s="115">
        <v>17</v>
      </c>
    </row>
    <row r="13" spans="3:4" ht="18.75">
      <c r="C13" s="113" t="s">
        <v>92</v>
      </c>
      <c r="D13" s="93">
        <v>12</v>
      </c>
    </row>
    <row r="14" spans="3:4" ht="18.75">
      <c r="C14" s="110" t="s">
        <v>39</v>
      </c>
      <c r="D14" s="93">
        <v>12</v>
      </c>
    </row>
    <row r="15" spans="3:4" ht="18.75">
      <c r="C15" s="95" t="s">
        <v>146</v>
      </c>
      <c r="D15" s="115">
        <v>12</v>
      </c>
    </row>
    <row r="16" spans="3:4" ht="18.75">
      <c r="C16" s="114" t="s">
        <v>32</v>
      </c>
      <c r="D16" s="93">
        <v>2</v>
      </c>
    </row>
  </sheetData>
  <sortState ref="C3:D16">
    <sortCondition descending="1" ref="D3:D16"/>
  </sortState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workbookViewId="0">
      <pane ySplit="3" topLeftCell="A4" activePane="bottomLeft" state="frozen"/>
      <selection pane="bottomLeft" activeCell="S7" sqref="S7"/>
    </sheetView>
  </sheetViews>
  <sheetFormatPr defaultRowHeight="15"/>
  <cols>
    <col min="3" max="3" width="9.28515625" bestFit="1" customWidth="1"/>
    <col min="4" max="4" width="22.28515625" bestFit="1" customWidth="1"/>
    <col min="5" max="5" width="43.85546875" bestFit="1" customWidth="1"/>
    <col min="6" max="6" width="18.42578125" bestFit="1" customWidth="1"/>
    <col min="7" max="7" width="19" bestFit="1" customWidth="1"/>
    <col min="8" max="8" width="23.28515625" bestFit="1" customWidth="1"/>
    <col min="9" max="9" width="11.28515625" bestFit="1" customWidth="1"/>
    <col min="10" max="10" width="7.7109375" bestFit="1" customWidth="1"/>
    <col min="11" max="11" width="9" bestFit="1" customWidth="1"/>
    <col min="12" max="15" width="5.140625" bestFit="1" customWidth="1"/>
    <col min="16" max="16" width="9.5703125" bestFit="1" customWidth="1"/>
    <col min="17" max="17" width="11.140625" bestFit="1" customWidth="1"/>
    <col min="18" max="18" width="8" bestFit="1" customWidth="1"/>
    <col min="19" max="19" width="22" bestFit="1" customWidth="1"/>
  </cols>
  <sheetData>
    <row r="1" spans="1:19" ht="15.75" customHeight="1">
      <c r="A1" s="172" t="s">
        <v>5</v>
      </c>
      <c r="B1" s="172" t="s">
        <v>0</v>
      </c>
      <c r="C1" s="178" t="s">
        <v>4</v>
      </c>
      <c r="D1" s="178" t="s">
        <v>7</v>
      </c>
      <c r="E1" s="176" t="s">
        <v>1</v>
      </c>
      <c r="F1" s="176" t="s">
        <v>2</v>
      </c>
      <c r="G1" s="178" t="s">
        <v>3</v>
      </c>
      <c r="H1" s="178" t="s">
        <v>6</v>
      </c>
      <c r="I1" s="178" t="s">
        <v>8</v>
      </c>
      <c r="J1" s="195" t="s">
        <v>9</v>
      </c>
      <c r="K1" s="188" t="s">
        <v>15</v>
      </c>
      <c r="L1" s="190" t="s">
        <v>10</v>
      </c>
      <c r="M1" s="191"/>
      <c r="N1" s="191"/>
      <c r="O1" s="191"/>
      <c r="P1" s="191"/>
      <c r="Q1" s="192"/>
      <c r="R1" s="193" t="s">
        <v>11</v>
      </c>
      <c r="S1" s="186" t="s">
        <v>31</v>
      </c>
    </row>
    <row r="2" spans="1:19" ht="16.5" thickBot="1">
      <c r="A2" s="173"/>
      <c r="B2" s="173"/>
      <c r="C2" s="179"/>
      <c r="D2" s="197"/>
      <c r="E2" s="177"/>
      <c r="F2" s="177"/>
      <c r="G2" s="179"/>
      <c r="H2" s="179"/>
      <c r="I2" s="179"/>
      <c r="J2" s="196"/>
      <c r="K2" s="189"/>
      <c r="L2" s="10">
        <v>1</v>
      </c>
      <c r="M2" s="11">
        <v>2</v>
      </c>
      <c r="N2" s="11">
        <v>3</v>
      </c>
      <c r="O2" s="11">
        <v>4</v>
      </c>
      <c r="P2" s="12" t="s">
        <v>14</v>
      </c>
      <c r="Q2" s="13" t="s">
        <v>15</v>
      </c>
      <c r="R2" s="194"/>
      <c r="S2" s="187"/>
    </row>
    <row r="3" spans="1:19" ht="15.75">
      <c r="A3" s="14"/>
      <c r="B3" s="14"/>
      <c r="C3" s="14"/>
      <c r="D3" s="14"/>
      <c r="E3" s="15"/>
      <c r="F3" s="15"/>
      <c r="G3" s="14"/>
      <c r="H3" s="14"/>
      <c r="I3" s="14"/>
      <c r="J3" s="14"/>
      <c r="K3" s="54"/>
      <c r="L3" s="16"/>
      <c r="M3" s="16"/>
      <c r="N3" s="16"/>
      <c r="O3" s="16"/>
      <c r="P3" s="17"/>
      <c r="Q3" s="18"/>
      <c r="R3" s="19"/>
      <c r="S3" s="49"/>
    </row>
    <row r="5" spans="1:19" ht="20.25">
      <c r="A5" s="170"/>
      <c r="B5" s="170"/>
      <c r="C5" s="170"/>
      <c r="D5" s="170"/>
      <c r="E5" s="170"/>
      <c r="F5" s="170"/>
      <c r="G5" s="170"/>
      <c r="H5" s="170"/>
      <c r="I5" s="170"/>
      <c r="J5" s="58"/>
      <c r="K5" s="39"/>
      <c r="L5" s="35"/>
      <c r="M5" s="35"/>
      <c r="N5" s="35"/>
      <c r="O5" s="35"/>
      <c r="P5" s="36"/>
      <c r="Q5" s="37"/>
      <c r="R5" s="38"/>
      <c r="S5" s="45"/>
    </row>
    <row r="6" spans="1:19" s="140" customFormat="1" ht="18.75">
      <c r="A6" s="116">
        <v>1</v>
      </c>
      <c r="B6" s="116">
        <v>75</v>
      </c>
      <c r="C6" s="110" t="s">
        <v>46</v>
      </c>
      <c r="D6" s="110" t="s">
        <v>50</v>
      </c>
      <c r="E6" s="111" t="s">
        <v>129</v>
      </c>
      <c r="F6" s="111" t="s">
        <v>35</v>
      </c>
      <c r="G6" s="117">
        <v>32973</v>
      </c>
      <c r="H6" s="110" t="s">
        <v>33</v>
      </c>
      <c r="I6" s="98" t="s">
        <v>36</v>
      </c>
      <c r="J6" s="112">
        <v>72.900000000000006</v>
      </c>
      <c r="K6" s="118">
        <v>0.67969999999999997</v>
      </c>
      <c r="L6" s="93">
        <v>250</v>
      </c>
      <c r="M6" s="119">
        <v>250</v>
      </c>
      <c r="N6" s="120">
        <v>270</v>
      </c>
      <c r="O6" s="120">
        <v>270</v>
      </c>
      <c r="P6" s="119">
        <v>250</v>
      </c>
      <c r="Q6" s="121">
        <f>K6*P6</f>
        <v>169.92499999999998</v>
      </c>
      <c r="R6" s="125">
        <v>4</v>
      </c>
      <c r="S6" s="93">
        <v>2</v>
      </c>
    </row>
    <row r="7" spans="1:19" s="140" customFormat="1" ht="18.75">
      <c r="A7" s="116">
        <v>2</v>
      </c>
      <c r="B7" s="116">
        <v>75</v>
      </c>
      <c r="C7" s="110" t="s">
        <v>54</v>
      </c>
      <c r="D7" s="110" t="s">
        <v>50</v>
      </c>
      <c r="E7" s="113" t="s">
        <v>130</v>
      </c>
      <c r="F7" s="113" t="s">
        <v>35</v>
      </c>
      <c r="G7" s="123">
        <v>29354</v>
      </c>
      <c r="H7" s="110" t="s">
        <v>33</v>
      </c>
      <c r="I7" s="98" t="s">
        <v>36</v>
      </c>
      <c r="J7" s="124">
        <v>73.55</v>
      </c>
      <c r="K7" s="118">
        <v>0.67449999999999999</v>
      </c>
      <c r="L7" s="88">
        <v>260</v>
      </c>
      <c r="M7" s="120">
        <v>270</v>
      </c>
      <c r="N7" s="120">
        <v>270</v>
      </c>
      <c r="O7" s="98">
        <v>270</v>
      </c>
      <c r="P7" s="119">
        <v>270</v>
      </c>
      <c r="Q7" s="121">
        <f t="shared" ref="Q7:Q9" si="0">K7*P7</f>
        <v>182.11500000000001</v>
      </c>
      <c r="R7" s="125">
        <v>3</v>
      </c>
      <c r="S7" s="93">
        <v>3</v>
      </c>
    </row>
    <row r="8" spans="1:19" s="140" customFormat="1" ht="18.75">
      <c r="A8" s="116">
        <v>3</v>
      </c>
      <c r="B8" s="116">
        <v>90</v>
      </c>
      <c r="C8" s="110" t="s">
        <v>54</v>
      </c>
      <c r="D8" s="110" t="s">
        <v>50</v>
      </c>
      <c r="E8" s="110" t="s">
        <v>132</v>
      </c>
      <c r="F8" s="111" t="s">
        <v>42</v>
      </c>
      <c r="G8" s="117">
        <v>28408</v>
      </c>
      <c r="H8" s="110" t="s">
        <v>70</v>
      </c>
      <c r="I8" s="110" t="s">
        <v>42</v>
      </c>
      <c r="J8" s="124">
        <v>86.6</v>
      </c>
      <c r="K8" s="118">
        <v>0.66090000000000004</v>
      </c>
      <c r="L8" s="125">
        <v>290</v>
      </c>
      <c r="M8" s="125">
        <v>300</v>
      </c>
      <c r="N8" s="120">
        <v>300</v>
      </c>
      <c r="O8" s="120">
        <v>300</v>
      </c>
      <c r="P8" s="125">
        <v>290</v>
      </c>
      <c r="Q8" s="121">
        <f t="shared" si="0"/>
        <v>191.661</v>
      </c>
      <c r="R8" s="125">
        <v>2</v>
      </c>
      <c r="S8" s="93">
        <v>5</v>
      </c>
    </row>
    <row r="9" spans="1:19" s="140" customFormat="1" ht="18.75">
      <c r="A9" s="116">
        <v>4</v>
      </c>
      <c r="B9" s="110">
        <v>82.5</v>
      </c>
      <c r="C9" s="98" t="s">
        <v>54</v>
      </c>
      <c r="D9" s="110" t="s">
        <v>50</v>
      </c>
      <c r="E9" s="111" t="s">
        <v>64</v>
      </c>
      <c r="F9" s="111" t="s">
        <v>65</v>
      </c>
      <c r="G9" s="117">
        <v>31114</v>
      </c>
      <c r="H9" s="110" t="s">
        <v>33</v>
      </c>
      <c r="I9" s="110" t="s">
        <v>39</v>
      </c>
      <c r="J9" s="124">
        <v>81.099999999999994</v>
      </c>
      <c r="K9" s="118">
        <v>0.62680000000000002</v>
      </c>
      <c r="L9" s="125">
        <v>300</v>
      </c>
      <c r="M9" s="125">
        <v>310</v>
      </c>
      <c r="N9" s="120">
        <v>330</v>
      </c>
      <c r="O9" s="120">
        <v>330</v>
      </c>
      <c r="P9" s="125">
        <v>310</v>
      </c>
      <c r="Q9" s="121">
        <f t="shared" si="0"/>
        <v>194.30800000000002</v>
      </c>
      <c r="R9" s="125">
        <v>1</v>
      </c>
      <c r="S9" s="93">
        <v>12</v>
      </c>
    </row>
    <row r="10" spans="1:19" ht="14.25" customHeight="1"/>
    <row r="12" spans="1:19" ht="14.25" customHeight="1"/>
  </sheetData>
  <mergeCells count="15">
    <mergeCell ref="L1:Q1"/>
    <mergeCell ref="R1:R2"/>
    <mergeCell ref="S1:S2"/>
    <mergeCell ref="A5:I5"/>
    <mergeCell ref="J1:J2"/>
    <mergeCell ref="K1:K2"/>
    <mergeCell ref="B1:B2"/>
    <mergeCell ref="C1:C2"/>
    <mergeCell ref="D1:D2"/>
    <mergeCell ref="E1:E2"/>
    <mergeCell ref="F1:F2"/>
    <mergeCell ref="G1:G2"/>
    <mergeCell ref="I1:I2"/>
    <mergeCell ref="H1:H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>
      <pane ySplit="3" topLeftCell="A4" activePane="bottomLeft" state="frozen"/>
      <selection pane="bottomLeft" activeCell="D5" sqref="D5"/>
    </sheetView>
  </sheetViews>
  <sheetFormatPr defaultRowHeight="15"/>
  <cols>
    <col min="3" max="3" width="9.28515625" bestFit="1" customWidth="1"/>
    <col min="4" max="4" width="49.85546875" customWidth="1"/>
    <col min="5" max="5" width="17.5703125" customWidth="1"/>
    <col min="6" max="6" width="20.28515625" customWidth="1"/>
    <col min="7" max="7" width="23.7109375" customWidth="1"/>
    <col min="8" max="8" width="16.7109375" bestFit="1" customWidth="1"/>
    <col min="9" max="9" width="12.7109375" customWidth="1"/>
    <col min="10" max="10" width="20" customWidth="1"/>
    <col min="11" max="11" width="10.28515625" customWidth="1"/>
    <col min="12" max="12" width="9.85546875" bestFit="1" customWidth="1"/>
    <col min="13" max="13" width="8" bestFit="1" customWidth="1"/>
    <col min="14" max="14" width="21.7109375" bestFit="1" customWidth="1"/>
  </cols>
  <sheetData>
    <row r="1" spans="1:14" ht="15.75">
      <c r="A1" s="172" t="s">
        <v>5</v>
      </c>
      <c r="B1" s="172" t="s">
        <v>0</v>
      </c>
      <c r="C1" s="178" t="s">
        <v>4</v>
      </c>
      <c r="D1" s="178" t="s">
        <v>1</v>
      </c>
      <c r="E1" s="178" t="s">
        <v>2</v>
      </c>
      <c r="F1" s="178" t="s">
        <v>3</v>
      </c>
      <c r="G1" s="178" t="s">
        <v>6</v>
      </c>
      <c r="H1" s="178" t="s">
        <v>8</v>
      </c>
      <c r="I1" s="198" t="s">
        <v>9</v>
      </c>
      <c r="J1" s="198" t="s">
        <v>16</v>
      </c>
      <c r="K1" s="191" t="s">
        <v>167</v>
      </c>
      <c r="L1" s="192"/>
      <c r="M1" s="193" t="s">
        <v>11</v>
      </c>
      <c r="N1" s="186" t="s">
        <v>31</v>
      </c>
    </row>
    <row r="2" spans="1:14" ht="16.5" thickBot="1">
      <c r="A2" s="173"/>
      <c r="B2" s="173"/>
      <c r="C2" s="179"/>
      <c r="D2" s="179"/>
      <c r="E2" s="179"/>
      <c r="F2" s="179"/>
      <c r="G2" s="179"/>
      <c r="H2" s="179"/>
      <c r="I2" s="199"/>
      <c r="J2" s="199"/>
      <c r="K2" s="12" t="s">
        <v>14</v>
      </c>
      <c r="L2" s="13" t="s">
        <v>30</v>
      </c>
      <c r="M2" s="194"/>
      <c r="N2" s="187"/>
    </row>
    <row r="5" spans="1:14" ht="20.25">
      <c r="D5" s="167" t="s">
        <v>179</v>
      </c>
    </row>
    <row r="6" spans="1:14" ht="18.75">
      <c r="A6" s="101">
        <v>1</v>
      </c>
      <c r="B6" s="1">
        <v>56</v>
      </c>
      <c r="C6" s="3" t="s">
        <v>49</v>
      </c>
      <c r="D6" s="111" t="s">
        <v>154</v>
      </c>
      <c r="E6" s="155" t="s">
        <v>144</v>
      </c>
      <c r="F6" s="155">
        <v>27946</v>
      </c>
      <c r="G6" s="110" t="s">
        <v>70</v>
      </c>
      <c r="H6" s="110" t="s">
        <v>144</v>
      </c>
      <c r="I6" s="124">
        <v>55.45</v>
      </c>
      <c r="J6" s="200">
        <v>35</v>
      </c>
      <c r="K6" s="125">
        <v>29</v>
      </c>
      <c r="L6" s="165">
        <f>J6*K6/I6</f>
        <v>18.30477908025248</v>
      </c>
      <c r="M6" s="125">
        <v>1</v>
      </c>
      <c r="N6" s="93">
        <v>12</v>
      </c>
    </row>
    <row r="7" spans="1:14" ht="18.75">
      <c r="A7" s="101">
        <v>2</v>
      </c>
      <c r="B7" s="1">
        <v>67.5</v>
      </c>
      <c r="C7" s="7" t="s">
        <v>54</v>
      </c>
      <c r="D7" s="113" t="s">
        <v>86</v>
      </c>
      <c r="E7" s="113" t="s">
        <v>87</v>
      </c>
      <c r="F7" s="123">
        <v>37319</v>
      </c>
      <c r="G7" s="110" t="s">
        <v>37</v>
      </c>
      <c r="H7" s="110" t="s">
        <v>44</v>
      </c>
      <c r="I7" s="124">
        <v>64</v>
      </c>
      <c r="J7" s="200"/>
      <c r="K7" s="125">
        <v>100</v>
      </c>
      <c r="L7" s="165">
        <f>J6*K7/I7</f>
        <v>54.6875</v>
      </c>
      <c r="M7" s="125">
        <v>1</v>
      </c>
      <c r="N7" s="93">
        <v>12</v>
      </c>
    </row>
    <row r="8" spans="1:14" ht="18.75">
      <c r="A8" s="101">
        <v>3</v>
      </c>
      <c r="B8" s="1">
        <v>67.5</v>
      </c>
      <c r="C8" s="3" t="s">
        <v>49</v>
      </c>
      <c r="D8" s="111" t="s">
        <v>155</v>
      </c>
      <c r="E8" s="111" t="s">
        <v>35</v>
      </c>
      <c r="F8" s="117">
        <v>29938</v>
      </c>
      <c r="G8" s="110" t="s">
        <v>33</v>
      </c>
      <c r="H8" s="112" t="s">
        <v>36</v>
      </c>
      <c r="I8" s="124">
        <v>64.55</v>
      </c>
      <c r="J8" s="201"/>
      <c r="K8" s="125">
        <v>48</v>
      </c>
      <c r="L8" s="165">
        <f>J6*I8/K8</f>
        <v>47.067708333333336</v>
      </c>
      <c r="M8" s="125">
        <v>1</v>
      </c>
      <c r="N8" s="93">
        <v>12</v>
      </c>
    </row>
    <row r="9" spans="1:14" ht="18.75">
      <c r="A9" s="101">
        <v>4</v>
      </c>
      <c r="B9" s="2">
        <v>56</v>
      </c>
      <c r="C9" s="5" t="s">
        <v>46</v>
      </c>
      <c r="D9" s="98" t="s">
        <v>156</v>
      </c>
      <c r="E9" s="98" t="s">
        <v>32</v>
      </c>
      <c r="F9" s="130">
        <v>25946</v>
      </c>
      <c r="G9" s="110" t="s">
        <v>33</v>
      </c>
      <c r="H9" s="110" t="s">
        <v>44</v>
      </c>
      <c r="I9" s="95">
        <v>55.5</v>
      </c>
      <c r="J9" s="201"/>
      <c r="K9" s="119">
        <v>37</v>
      </c>
      <c r="L9" s="165">
        <f>J6*K9/I9</f>
        <v>23.333333333333332</v>
      </c>
      <c r="M9" s="125">
        <v>2</v>
      </c>
      <c r="N9" s="93">
        <v>5</v>
      </c>
    </row>
    <row r="10" spans="1:14" ht="18.75">
      <c r="A10" s="148"/>
      <c r="L10" s="166"/>
    </row>
    <row r="11" spans="1:14" ht="20.25">
      <c r="A11" s="148"/>
      <c r="D11" s="167" t="s">
        <v>180</v>
      </c>
      <c r="L11" s="166"/>
    </row>
    <row r="12" spans="1:14" ht="18.75">
      <c r="A12" s="101">
        <v>1</v>
      </c>
      <c r="B12" s="110">
        <v>82.5</v>
      </c>
      <c r="C12" s="98" t="s">
        <v>46</v>
      </c>
      <c r="D12" s="113" t="s">
        <v>157</v>
      </c>
      <c r="E12" s="113" t="s">
        <v>158</v>
      </c>
      <c r="F12" s="123">
        <v>30379</v>
      </c>
      <c r="G12" s="110" t="s">
        <v>33</v>
      </c>
      <c r="H12" s="110" t="s">
        <v>39</v>
      </c>
      <c r="I12" s="124">
        <v>81.3</v>
      </c>
      <c r="J12" s="202">
        <v>55</v>
      </c>
      <c r="K12" s="119">
        <v>89</v>
      </c>
      <c r="L12" s="165">
        <f>J12*K12/I12</f>
        <v>60.20910209102091</v>
      </c>
      <c r="M12" s="112">
        <v>1</v>
      </c>
      <c r="N12" s="115">
        <v>12</v>
      </c>
    </row>
    <row r="13" spans="1:14" ht="18.75">
      <c r="A13" s="101">
        <v>2</v>
      </c>
      <c r="B13" s="110">
        <v>82.5</v>
      </c>
      <c r="C13" s="98" t="s">
        <v>46</v>
      </c>
      <c r="D13" s="113" t="s">
        <v>159</v>
      </c>
      <c r="E13" s="113" t="s">
        <v>145</v>
      </c>
      <c r="F13" s="123">
        <v>31961</v>
      </c>
      <c r="G13" s="110" t="s">
        <v>33</v>
      </c>
      <c r="H13" s="112" t="s">
        <v>145</v>
      </c>
      <c r="I13" s="124">
        <v>76.8</v>
      </c>
      <c r="J13" s="201"/>
      <c r="K13" s="125">
        <v>59</v>
      </c>
      <c r="L13" s="165">
        <f>J12*K13/I13</f>
        <v>42.252604166666671</v>
      </c>
      <c r="M13" s="124">
        <v>2</v>
      </c>
      <c r="N13" s="115">
        <v>5</v>
      </c>
    </row>
    <row r="14" spans="1:14" ht="18.75">
      <c r="A14" s="101">
        <v>3</v>
      </c>
      <c r="B14" s="116">
        <v>90</v>
      </c>
      <c r="C14" s="98" t="s">
        <v>49</v>
      </c>
      <c r="D14" s="111" t="s">
        <v>160</v>
      </c>
      <c r="E14" s="155" t="s">
        <v>144</v>
      </c>
      <c r="F14" s="117">
        <v>23102</v>
      </c>
      <c r="G14" s="110" t="s">
        <v>33</v>
      </c>
      <c r="H14" s="110" t="s">
        <v>144</v>
      </c>
      <c r="I14" s="124">
        <v>87.85</v>
      </c>
      <c r="J14" s="201"/>
      <c r="K14" s="119">
        <v>55</v>
      </c>
      <c r="L14" s="165">
        <f>J12*K14/I14</f>
        <v>34.433693796243602</v>
      </c>
      <c r="M14" s="112">
        <v>3</v>
      </c>
      <c r="N14" s="115">
        <v>3</v>
      </c>
    </row>
    <row r="15" spans="1:14" ht="18.75">
      <c r="A15" s="101">
        <v>4</v>
      </c>
      <c r="B15" s="116">
        <v>90</v>
      </c>
      <c r="C15" s="98" t="s">
        <v>46</v>
      </c>
      <c r="D15" s="111" t="s">
        <v>160</v>
      </c>
      <c r="E15" s="155" t="s">
        <v>144</v>
      </c>
      <c r="F15" s="117">
        <v>23102</v>
      </c>
      <c r="G15" s="110" t="s">
        <v>70</v>
      </c>
      <c r="H15" s="110" t="s">
        <v>144</v>
      </c>
      <c r="I15" s="124">
        <v>87.85</v>
      </c>
      <c r="J15" s="201"/>
      <c r="K15" s="119">
        <v>55</v>
      </c>
      <c r="L15" s="165">
        <f>J12*K15/I15</f>
        <v>34.433693796243602</v>
      </c>
      <c r="M15" s="112">
        <v>1</v>
      </c>
      <c r="N15" s="115">
        <v>12</v>
      </c>
    </row>
    <row r="16" spans="1:14" ht="18.75">
      <c r="A16" s="101">
        <v>5</v>
      </c>
      <c r="B16" s="110">
        <v>90</v>
      </c>
      <c r="C16" s="98" t="s">
        <v>54</v>
      </c>
      <c r="D16" s="111" t="s">
        <v>43</v>
      </c>
      <c r="E16" s="111" t="s">
        <v>35</v>
      </c>
      <c r="F16" s="117">
        <v>32470</v>
      </c>
      <c r="G16" s="110" t="s">
        <v>33</v>
      </c>
      <c r="H16" s="110" t="s">
        <v>56</v>
      </c>
      <c r="I16" s="124">
        <v>88.45</v>
      </c>
      <c r="J16" s="201"/>
      <c r="K16" s="125">
        <v>52</v>
      </c>
      <c r="L16" s="165">
        <f>J12*K16/I16</f>
        <v>32.334652345958169</v>
      </c>
      <c r="M16" s="124">
        <v>1</v>
      </c>
      <c r="N16" s="115">
        <v>12</v>
      </c>
    </row>
    <row r="17" spans="1:18" ht="18.75">
      <c r="A17" s="101">
        <v>6</v>
      </c>
      <c r="B17" s="101">
        <v>100</v>
      </c>
      <c r="C17" s="101" t="s">
        <v>54</v>
      </c>
      <c r="D17" s="110" t="s">
        <v>161</v>
      </c>
      <c r="E17" s="111" t="s">
        <v>32</v>
      </c>
      <c r="F17" s="117">
        <v>30548</v>
      </c>
      <c r="G17" s="110" t="s">
        <v>33</v>
      </c>
      <c r="H17" s="112" t="s">
        <v>44</v>
      </c>
      <c r="I17" s="124">
        <v>105.3</v>
      </c>
      <c r="J17" s="201"/>
      <c r="K17" s="125">
        <v>49</v>
      </c>
      <c r="L17" s="165">
        <f>J12*K17/I17</f>
        <v>25.593542260208928</v>
      </c>
      <c r="M17" s="124">
        <v>2</v>
      </c>
      <c r="N17" s="115">
        <v>5</v>
      </c>
    </row>
    <row r="18" spans="1:18" ht="18.75">
      <c r="A18" s="101">
        <v>7</v>
      </c>
      <c r="B18" s="116">
        <v>110</v>
      </c>
      <c r="C18" s="95" t="s">
        <v>49</v>
      </c>
      <c r="D18" s="113" t="s">
        <v>162</v>
      </c>
      <c r="E18" s="113" t="s">
        <v>32</v>
      </c>
      <c r="F18" s="123">
        <v>24300</v>
      </c>
      <c r="G18" s="110" t="s">
        <v>70</v>
      </c>
      <c r="H18" s="95" t="s">
        <v>146</v>
      </c>
      <c r="I18" s="124">
        <v>107.95</v>
      </c>
      <c r="J18" s="200">
        <v>100</v>
      </c>
      <c r="K18" s="125">
        <v>32</v>
      </c>
      <c r="L18" s="165">
        <f t="shared" ref="L18:L20" si="0">J18*K18/I18</f>
        <v>29.643353404353867</v>
      </c>
      <c r="M18" s="124">
        <v>1</v>
      </c>
      <c r="N18" s="115">
        <v>12</v>
      </c>
    </row>
    <row r="19" spans="1:18" ht="18.75">
      <c r="A19" s="101">
        <v>8</v>
      </c>
      <c r="B19" s="116">
        <v>110</v>
      </c>
      <c r="C19" s="110" t="s">
        <v>54</v>
      </c>
      <c r="D19" s="111" t="s">
        <v>135</v>
      </c>
      <c r="E19" s="111" t="s">
        <v>42</v>
      </c>
      <c r="F19" s="117">
        <v>27502</v>
      </c>
      <c r="G19" s="110" t="s">
        <v>55</v>
      </c>
      <c r="H19" s="110" t="s">
        <v>42</v>
      </c>
      <c r="I19" s="124">
        <v>106.75</v>
      </c>
      <c r="J19" s="201"/>
      <c r="K19" s="125">
        <v>20</v>
      </c>
      <c r="L19" s="165">
        <f>J18*K19/I19</f>
        <v>18.735362997658079</v>
      </c>
      <c r="M19" s="124">
        <v>1</v>
      </c>
      <c r="N19" s="115">
        <v>12</v>
      </c>
    </row>
    <row r="20" spans="1:18" ht="18.75">
      <c r="A20" s="101">
        <v>9</v>
      </c>
      <c r="B20" s="110" t="s">
        <v>151</v>
      </c>
      <c r="C20" s="110" t="s">
        <v>41</v>
      </c>
      <c r="D20" s="113" t="s">
        <v>163</v>
      </c>
      <c r="E20" s="113" t="s">
        <v>40</v>
      </c>
      <c r="F20" s="123">
        <v>29750</v>
      </c>
      <c r="G20" s="110" t="s">
        <v>33</v>
      </c>
      <c r="H20" s="110" t="s">
        <v>75</v>
      </c>
      <c r="I20" s="124">
        <v>146.69999999999999</v>
      </c>
      <c r="J20" s="88">
        <v>150</v>
      </c>
      <c r="K20" s="119">
        <v>15</v>
      </c>
      <c r="L20" s="165">
        <f t="shared" si="0"/>
        <v>15.337423312883438</v>
      </c>
      <c r="M20" s="124">
        <v>1</v>
      </c>
      <c r="N20" s="115">
        <v>12</v>
      </c>
    </row>
    <row r="25" spans="1:18" ht="18">
      <c r="Q25" s="4">
        <v>1</v>
      </c>
      <c r="R25" s="109">
        <v>12</v>
      </c>
    </row>
    <row r="26" spans="1:18" ht="18">
      <c r="Q26" s="4">
        <v>1</v>
      </c>
      <c r="R26" s="109">
        <v>12</v>
      </c>
    </row>
    <row r="27" spans="1:18" ht="18">
      <c r="Q27" s="4">
        <v>1</v>
      </c>
      <c r="R27" s="109">
        <v>12</v>
      </c>
    </row>
  </sheetData>
  <mergeCells count="16">
    <mergeCell ref="J6:J9"/>
    <mergeCell ref="J12:J17"/>
    <mergeCell ref="J18:J19"/>
    <mergeCell ref="B1:B2"/>
    <mergeCell ref="A1:A2"/>
    <mergeCell ref="M1:M2"/>
    <mergeCell ref="N1:N2"/>
    <mergeCell ref="K1:L1"/>
    <mergeCell ref="J1:J2"/>
    <mergeCell ref="C1:C2"/>
    <mergeCell ref="I1:I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H5" sqref="H5"/>
    </sheetView>
  </sheetViews>
  <sheetFormatPr defaultRowHeight="15"/>
  <cols>
    <col min="2" max="2" width="5.42578125" bestFit="1" customWidth="1"/>
    <col min="4" max="4" width="12.28515625" bestFit="1" customWidth="1"/>
    <col min="5" max="5" width="36.140625" bestFit="1" customWidth="1"/>
    <col min="6" max="6" width="20.140625" bestFit="1" customWidth="1"/>
    <col min="7" max="7" width="18.7109375" bestFit="1" customWidth="1"/>
    <col min="8" max="8" width="23" bestFit="1" customWidth="1"/>
    <col min="9" max="9" width="11.42578125" bestFit="1" customWidth="1"/>
    <col min="15" max="15" width="21.7109375" bestFit="1" customWidth="1"/>
  </cols>
  <sheetData>
    <row r="1" spans="1:15" ht="15.75">
      <c r="A1" s="172" t="s">
        <v>5</v>
      </c>
      <c r="B1" s="172" t="s">
        <v>0</v>
      </c>
      <c r="C1" s="178" t="s">
        <v>4</v>
      </c>
      <c r="D1" s="178" t="s">
        <v>7</v>
      </c>
      <c r="E1" s="178" t="s">
        <v>1</v>
      </c>
      <c r="F1" s="178" t="s">
        <v>2</v>
      </c>
      <c r="G1" s="178" t="s">
        <v>3</v>
      </c>
      <c r="H1" s="178" t="s">
        <v>6</v>
      </c>
      <c r="I1" s="178" t="s">
        <v>8</v>
      </c>
      <c r="J1" s="198" t="s">
        <v>9</v>
      </c>
      <c r="K1" s="198" t="s">
        <v>16</v>
      </c>
      <c r="L1" s="191" t="s">
        <v>167</v>
      </c>
      <c r="M1" s="192"/>
      <c r="N1" s="193" t="s">
        <v>11</v>
      </c>
      <c r="O1" s="186" t="s">
        <v>31</v>
      </c>
    </row>
    <row r="2" spans="1:15" ht="16.5" thickBot="1">
      <c r="A2" s="173"/>
      <c r="B2" s="173"/>
      <c r="C2" s="179"/>
      <c r="D2" s="179"/>
      <c r="E2" s="179"/>
      <c r="F2" s="179"/>
      <c r="G2" s="179"/>
      <c r="H2" s="179"/>
      <c r="I2" s="179"/>
      <c r="J2" s="199"/>
      <c r="K2" s="199"/>
      <c r="L2" s="161" t="s">
        <v>14</v>
      </c>
      <c r="M2" s="164" t="s">
        <v>178</v>
      </c>
      <c r="N2" s="194"/>
      <c r="O2" s="187"/>
    </row>
    <row r="3" spans="1:15">
      <c r="M3" s="92"/>
    </row>
    <row r="4" spans="1:15" ht="18.75">
      <c r="A4" s="101">
        <v>1</v>
      </c>
      <c r="B4" s="119">
        <v>56</v>
      </c>
      <c r="C4" s="98" t="s">
        <v>49</v>
      </c>
      <c r="D4" s="98" t="s">
        <v>48</v>
      </c>
      <c r="E4" s="96" t="s">
        <v>147</v>
      </c>
      <c r="F4" s="96" t="s">
        <v>112</v>
      </c>
      <c r="G4" s="97">
        <v>35730</v>
      </c>
      <c r="H4" s="95" t="s">
        <v>33</v>
      </c>
      <c r="I4" s="98" t="s">
        <v>34</v>
      </c>
      <c r="J4" s="104">
        <v>56</v>
      </c>
      <c r="K4" s="125">
        <v>100</v>
      </c>
      <c r="L4" s="125">
        <v>19</v>
      </c>
      <c r="M4" s="163">
        <f>K4*L4/J4</f>
        <v>33.928571428571431</v>
      </c>
      <c r="N4" s="115">
        <v>1</v>
      </c>
      <c r="O4" s="115">
        <v>12</v>
      </c>
    </row>
    <row r="5" spans="1:15" ht="18.75">
      <c r="A5" s="101">
        <v>2</v>
      </c>
      <c r="B5" s="119">
        <v>100</v>
      </c>
      <c r="C5" s="124" t="s">
        <v>54</v>
      </c>
      <c r="D5" s="98" t="s">
        <v>48</v>
      </c>
      <c r="E5" s="111" t="s">
        <v>171</v>
      </c>
      <c r="F5" s="111" t="s">
        <v>32</v>
      </c>
      <c r="G5" s="117">
        <v>24714</v>
      </c>
      <c r="H5" s="110" t="s">
        <v>70</v>
      </c>
      <c r="I5" s="112" t="s">
        <v>44</v>
      </c>
      <c r="J5" s="124">
        <v>103.45</v>
      </c>
      <c r="K5" s="125">
        <v>100</v>
      </c>
      <c r="L5" s="125">
        <v>19</v>
      </c>
      <c r="M5" s="163">
        <f>K5*L5/J5</f>
        <v>18.366360560657323</v>
      </c>
      <c r="N5" s="115">
        <v>1</v>
      </c>
      <c r="O5" s="115">
        <v>12</v>
      </c>
    </row>
    <row r="6" spans="1:15" ht="18.75">
      <c r="A6" s="101">
        <v>3</v>
      </c>
      <c r="B6" s="101">
        <v>110</v>
      </c>
      <c r="C6" s="112" t="s">
        <v>49</v>
      </c>
      <c r="D6" s="110" t="s">
        <v>48</v>
      </c>
      <c r="E6" s="113" t="s">
        <v>172</v>
      </c>
      <c r="F6" s="113" t="s">
        <v>32</v>
      </c>
      <c r="G6" s="123">
        <v>33178</v>
      </c>
      <c r="H6" s="110" t="s">
        <v>33</v>
      </c>
      <c r="I6" s="112" t="s">
        <v>44</v>
      </c>
      <c r="J6" s="124">
        <v>103.45</v>
      </c>
      <c r="K6" s="125">
        <v>150</v>
      </c>
      <c r="L6" s="125">
        <v>25</v>
      </c>
      <c r="M6" s="163">
        <f>K6*L6/J6</f>
        <v>36.24939584340261</v>
      </c>
      <c r="N6" s="115">
        <v>1</v>
      </c>
      <c r="O6" s="115">
        <v>12</v>
      </c>
    </row>
  </sheetData>
  <mergeCells count="14">
    <mergeCell ref="O1:O2"/>
    <mergeCell ref="D1:D2"/>
    <mergeCell ref="H1:H2"/>
    <mergeCell ref="I1:I2"/>
    <mergeCell ref="J1:J2"/>
    <mergeCell ref="K1:K2"/>
    <mergeCell ref="L1:M1"/>
    <mergeCell ref="N1:N2"/>
    <mergeCell ref="G1:G2"/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L3" sqref="L3"/>
    </sheetView>
  </sheetViews>
  <sheetFormatPr defaultRowHeight="15"/>
  <cols>
    <col min="2" max="2" width="6" bestFit="1" customWidth="1"/>
    <col min="4" max="4" width="36.85546875" bestFit="1" customWidth="1"/>
    <col min="5" max="5" width="16.28515625" bestFit="1" customWidth="1"/>
    <col min="6" max="6" width="17.85546875" bestFit="1" customWidth="1"/>
    <col min="7" max="7" width="21.42578125" bestFit="1" customWidth="1"/>
    <col min="8" max="8" width="13.140625" bestFit="1" customWidth="1"/>
    <col min="10" max="10" width="13.7109375" bestFit="1" customWidth="1"/>
    <col min="11" max="11" width="9" bestFit="1" customWidth="1"/>
  </cols>
  <sheetData>
    <row r="1" spans="1:14" ht="15.75">
      <c r="A1" s="214" t="s">
        <v>5</v>
      </c>
      <c r="B1" s="214" t="s">
        <v>0</v>
      </c>
      <c r="C1" s="207" t="s">
        <v>4</v>
      </c>
      <c r="D1" s="216" t="s">
        <v>1</v>
      </c>
      <c r="E1" s="216" t="s">
        <v>2</v>
      </c>
      <c r="F1" s="209" t="s">
        <v>3</v>
      </c>
      <c r="G1" s="209" t="s">
        <v>6</v>
      </c>
      <c r="H1" s="209" t="s">
        <v>8</v>
      </c>
      <c r="I1" s="207" t="s">
        <v>9</v>
      </c>
      <c r="J1" s="211" t="s">
        <v>167</v>
      </c>
      <c r="K1" s="212"/>
      <c r="L1" s="213"/>
      <c r="M1" s="203" t="s">
        <v>11</v>
      </c>
      <c r="N1" s="205" t="s">
        <v>13</v>
      </c>
    </row>
    <row r="2" spans="1:14" ht="16.5" thickBot="1">
      <c r="A2" s="215"/>
      <c r="B2" s="215"/>
      <c r="C2" s="208"/>
      <c r="D2" s="217"/>
      <c r="E2" s="217"/>
      <c r="F2" s="210"/>
      <c r="G2" s="210"/>
      <c r="H2" s="210"/>
      <c r="I2" s="208"/>
      <c r="J2" s="73" t="s">
        <v>16</v>
      </c>
      <c r="K2" s="160" t="s">
        <v>14</v>
      </c>
      <c r="L2" s="162" t="s">
        <v>178</v>
      </c>
      <c r="M2" s="204"/>
      <c r="N2" s="206"/>
    </row>
    <row r="3" spans="1:14" ht="15.75">
      <c r="A3" s="76"/>
      <c r="B3" s="76"/>
      <c r="C3" s="83"/>
      <c r="D3" s="77"/>
      <c r="E3" s="77"/>
      <c r="F3" s="76"/>
      <c r="G3" s="83"/>
      <c r="H3" s="76"/>
      <c r="I3" s="83"/>
      <c r="J3" s="78"/>
      <c r="K3" s="78"/>
      <c r="L3" s="79"/>
      <c r="M3" s="80"/>
      <c r="N3" s="81"/>
    </row>
    <row r="4" spans="1:14" ht="18.75">
      <c r="A4" s="95">
        <v>1</v>
      </c>
      <c r="B4" s="95">
        <v>90</v>
      </c>
      <c r="C4" s="95" t="s">
        <v>54</v>
      </c>
      <c r="D4" s="114" t="s">
        <v>143</v>
      </c>
      <c r="E4" s="114" t="s">
        <v>40</v>
      </c>
      <c r="F4" s="130">
        <v>31944</v>
      </c>
      <c r="G4" s="95" t="s">
        <v>33</v>
      </c>
      <c r="H4" s="95" t="s">
        <v>39</v>
      </c>
      <c r="I4" s="115">
        <v>84.7</v>
      </c>
      <c r="J4" s="93">
        <v>85</v>
      </c>
      <c r="K4" s="93">
        <v>27</v>
      </c>
      <c r="L4" s="118">
        <f>J4*K4/I4</f>
        <v>27.095631641086186</v>
      </c>
      <c r="M4" s="98">
        <v>1</v>
      </c>
      <c r="N4" s="98">
        <v>12</v>
      </c>
    </row>
    <row r="5" spans="1:14" ht="18.75">
      <c r="A5" s="95">
        <v>2</v>
      </c>
      <c r="B5" s="103">
        <v>100</v>
      </c>
      <c r="C5" s="95" t="s">
        <v>49</v>
      </c>
      <c r="D5" s="96" t="s">
        <v>106</v>
      </c>
      <c r="E5" s="96" t="s">
        <v>101</v>
      </c>
      <c r="F5" s="97">
        <v>34231</v>
      </c>
      <c r="G5" s="95" t="s">
        <v>33</v>
      </c>
      <c r="H5" s="98" t="s">
        <v>39</v>
      </c>
      <c r="I5" s="115">
        <v>97.4</v>
      </c>
      <c r="J5" s="93">
        <v>97.5</v>
      </c>
      <c r="K5" s="93">
        <v>22</v>
      </c>
      <c r="L5" s="118">
        <f>J5*K5/I5</f>
        <v>22.022587268993838</v>
      </c>
      <c r="M5" s="98">
        <v>1</v>
      </c>
      <c r="N5" s="98">
        <v>12</v>
      </c>
    </row>
  </sheetData>
  <mergeCells count="12">
    <mergeCell ref="A1:A2"/>
    <mergeCell ref="B1:B2"/>
    <mergeCell ref="D1:D2"/>
    <mergeCell ref="E1:E2"/>
    <mergeCell ref="F1:F2"/>
    <mergeCell ref="M1:M2"/>
    <mergeCell ref="N1:N2"/>
    <mergeCell ref="C1:C2"/>
    <mergeCell ref="H1:H2"/>
    <mergeCell ref="I1:I2"/>
    <mergeCell ref="G1:G2"/>
    <mergeCell ref="J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zoomScale="85" zoomScaleNormal="85" workbookViewId="0">
      <pane ySplit="2" topLeftCell="A3" activePane="bottomLeft" state="frozen"/>
      <selection pane="bottomLeft" activeCell="V4" sqref="V4"/>
    </sheetView>
  </sheetViews>
  <sheetFormatPr defaultRowHeight="15"/>
  <cols>
    <col min="1" max="1" width="3.7109375" bestFit="1" customWidth="1"/>
    <col min="2" max="2" width="6.5703125" bestFit="1" customWidth="1"/>
    <col min="3" max="3" width="12.7109375" bestFit="1" customWidth="1"/>
    <col min="4" max="4" width="23.42578125" bestFit="1" customWidth="1"/>
    <col min="5" max="5" width="11.28515625" bestFit="1" customWidth="1"/>
    <col min="6" max="6" width="18.85546875" bestFit="1" customWidth="1"/>
    <col min="7" max="7" width="23.140625" bestFit="1" customWidth="1"/>
    <col min="8" max="8" width="11.140625" bestFit="1" customWidth="1"/>
    <col min="9" max="10" width="9.7109375" bestFit="1" customWidth="1"/>
    <col min="11" max="13" width="6" bestFit="1" customWidth="1"/>
    <col min="14" max="14" width="2.5703125" bestFit="1" customWidth="1"/>
    <col min="15" max="15" width="9.42578125" bestFit="1" customWidth="1"/>
    <col min="16" max="18" width="6" bestFit="1" customWidth="1"/>
    <col min="19" max="19" width="2.5703125" bestFit="1" customWidth="1"/>
    <col min="20" max="21" width="9.42578125" bestFit="1" customWidth="1"/>
    <col min="22" max="22" width="11.28515625" bestFit="1" customWidth="1"/>
  </cols>
  <sheetData>
    <row r="1" spans="1:24" ht="15.75" customHeight="1">
      <c r="A1" s="172" t="s">
        <v>5</v>
      </c>
      <c r="B1" s="172" t="s">
        <v>0</v>
      </c>
      <c r="C1" s="172" t="s">
        <v>7</v>
      </c>
      <c r="D1" s="176" t="s">
        <v>1</v>
      </c>
      <c r="E1" s="176" t="s">
        <v>2</v>
      </c>
      <c r="F1" s="178" t="s">
        <v>3</v>
      </c>
      <c r="G1" s="178" t="s">
        <v>6</v>
      </c>
      <c r="H1" s="178" t="s">
        <v>8</v>
      </c>
      <c r="I1" s="195" t="s">
        <v>9</v>
      </c>
      <c r="J1" s="188" t="s">
        <v>15</v>
      </c>
      <c r="K1" s="220" t="s">
        <v>20</v>
      </c>
      <c r="L1" s="221"/>
      <c r="M1" s="221"/>
      <c r="N1" s="221"/>
      <c r="O1" s="222"/>
      <c r="P1" s="220" t="s">
        <v>21</v>
      </c>
      <c r="Q1" s="221"/>
      <c r="R1" s="221"/>
      <c r="S1" s="221"/>
      <c r="T1" s="223"/>
      <c r="U1" s="224" t="s">
        <v>14</v>
      </c>
      <c r="V1" s="218" t="s">
        <v>15</v>
      </c>
      <c r="W1" s="193" t="s">
        <v>11</v>
      </c>
      <c r="X1" s="193" t="s">
        <v>166</v>
      </c>
    </row>
    <row r="2" spans="1:24" ht="16.5" thickBot="1">
      <c r="A2" s="173"/>
      <c r="B2" s="173"/>
      <c r="C2" s="173"/>
      <c r="D2" s="177"/>
      <c r="E2" s="177"/>
      <c r="F2" s="179"/>
      <c r="G2" s="179"/>
      <c r="H2" s="179"/>
      <c r="I2" s="196"/>
      <c r="J2" s="189"/>
      <c r="K2" s="10">
        <v>1</v>
      </c>
      <c r="L2" s="11">
        <v>2</v>
      </c>
      <c r="M2" s="11">
        <v>3</v>
      </c>
      <c r="N2" s="11">
        <v>4</v>
      </c>
      <c r="O2" s="12" t="s">
        <v>14</v>
      </c>
      <c r="P2" s="10">
        <v>1</v>
      </c>
      <c r="Q2" s="11">
        <v>2</v>
      </c>
      <c r="R2" s="11">
        <v>3</v>
      </c>
      <c r="S2" s="11">
        <v>4</v>
      </c>
      <c r="T2" s="12" t="s">
        <v>14</v>
      </c>
      <c r="U2" s="225"/>
      <c r="V2" s="219"/>
      <c r="W2" s="194"/>
      <c r="X2" s="194"/>
    </row>
    <row r="3" spans="1:24" ht="15.75">
      <c r="A3" s="14"/>
      <c r="B3" s="14"/>
      <c r="C3" s="14"/>
      <c r="D3" s="15"/>
      <c r="E3" s="15"/>
      <c r="F3" s="14"/>
      <c r="G3" s="14"/>
      <c r="H3" s="14"/>
      <c r="I3" s="14"/>
      <c r="J3" s="54"/>
      <c r="K3" s="16"/>
      <c r="L3" s="16"/>
      <c r="M3" s="16"/>
      <c r="N3" s="16"/>
      <c r="O3" s="16"/>
      <c r="P3" s="18"/>
      <c r="Q3" s="18"/>
      <c r="R3" s="18"/>
      <c r="S3" s="18"/>
      <c r="T3" s="18"/>
      <c r="U3" s="18"/>
      <c r="V3" s="19"/>
    </row>
    <row r="4" spans="1:24" ht="18.75">
      <c r="A4" s="152">
        <v>1</v>
      </c>
      <c r="B4" s="158" t="s">
        <v>54</v>
      </c>
      <c r="C4" s="98" t="s">
        <v>48</v>
      </c>
      <c r="D4" s="114" t="s">
        <v>164</v>
      </c>
      <c r="E4" s="114" t="s">
        <v>40</v>
      </c>
      <c r="F4" s="130">
        <v>31099</v>
      </c>
      <c r="G4" s="95" t="s">
        <v>33</v>
      </c>
      <c r="H4" s="98" t="s">
        <v>39</v>
      </c>
      <c r="I4" s="115" t="s">
        <v>165</v>
      </c>
      <c r="J4" s="100">
        <v>0.53500000000000003</v>
      </c>
      <c r="K4" s="93">
        <v>210</v>
      </c>
      <c r="L4" s="93">
        <v>230</v>
      </c>
      <c r="M4" s="93">
        <v>250</v>
      </c>
      <c r="N4" s="99"/>
      <c r="O4" s="115">
        <v>250</v>
      </c>
      <c r="P4" s="98">
        <v>250</v>
      </c>
      <c r="Q4" s="115">
        <v>260</v>
      </c>
      <c r="R4" s="115">
        <v>270</v>
      </c>
      <c r="S4" s="115"/>
      <c r="T4" s="115">
        <v>270</v>
      </c>
      <c r="U4" s="95">
        <v>520</v>
      </c>
      <c r="V4" s="159">
        <f>U4*J4</f>
        <v>278.2</v>
      </c>
      <c r="W4" s="95">
        <v>1</v>
      </c>
      <c r="X4" s="95">
        <v>12</v>
      </c>
    </row>
  </sheetData>
  <mergeCells count="16">
    <mergeCell ref="X1:X2"/>
    <mergeCell ref="C1:C2"/>
    <mergeCell ref="W1:W2"/>
    <mergeCell ref="J1:J2"/>
    <mergeCell ref="V1:V2"/>
    <mergeCell ref="K1:O1"/>
    <mergeCell ref="P1:T1"/>
    <mergeCell ref="U1:U2"/>
    <mergeCell ref="G1:G2"/>
    <mergeCell ref="I1:I2"/>
    <mergeCell ref="A1:A2"/>
    <mergeCell ref="D1:D2"/>
    <mergeCell ref="E1:E2"/>
    <mergeCell ref="F1:F2"/>
    <mergeCell ref="H1:H2"/>
    <mergeCell ref="B1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workbookViewId="0">
      <pane ySplit="3" topLeftCell="A4" activePane="bottomLeft" state="frozen"/>
      <selection pane="bottomLeft" activeCell="A10" sqref="A10"/>
    </sheetView>
  </sheetViews>
  <sheetFormatPr defaultRowHeight="18"/>
  <cols>
    <col min="3" max="3" width="9.28515625" bestFit="1" customWidth="1"/>
    <col min="4" max="4" width="11.7109375" bestFit="1" customWidth="1"/>
    <col min="5" max="5" width="41.7109375" bestFit="1" customWidth="1"/>
    <col min="6" max="6" width="25.140625" bestFit="1" customWidth="1"/>
    <col min="7" max="7" width="18.85546875" bestFit="1" customWidth="1"/>
    <col min="8" max="8" width="23.28515625" bestFit="1" customWidth="1"/>
    <col min="9" max="9" width="18.140625" style="43" bestFit="1" customWidth="1"/>
    <col min="10" max="11" width="10.85546875" bestFit="1" customWidth="1"/>
    <col min="12" max="12" width="6" bestFit="1" customWidth="1"/>
    <col min="15" max="15" width="2.85546875" bestFit="1" customWidth="1"/>
    <col min="16" max="16" width="9.5703125" bestFit="1" customWidth="1"/>
    <col min="17" max="17" width="13" bestFit="1" customWidth="1"/>
    <col min="18" max="18" width="8" bestFit="1" customWidth="1"/>
    <col min="19" max="19" width="30" bestFit="1" customWidth="1"/>
  </cols>
  <sheetData>
    <row r="1" spans="1:19" ht="15.75" customHeight="1">
      <c r="A1" s="172" t="s">
        <v>5</v>
      </c>
      <c r="B1" s="172" t="s">
        <v>0</v>
      </c>
      <c r="C1" s="178" t="s">
        <v>4</v>
      </c>
      <c r="D1" s="234" t="s">
        <v>7</v>
      </c>
      <c r="E1" s="174" t="s">
        <v>1</v>
      </c>
      <c r="F1" s="178" t="s">
        <v>2</v>
      </c>
      <c r="G1" s="178" t="s">
        <v>3</v>
      </c>
      <c r="H1" s="178" t="s">
        <v>6</v>
      </c>
      <c r="I1" s="178" t="s">
        <v>8</v>
      </c>
      <c r="J1" s="195" t="s">
        <v>9</v>
      </c>
      <c r="K1" s="188" t="s">
        <v>15</v>
      </c>
      <c r="L1" s="228" t="s">
        <v>17</v>
      </c>
      <c r="M1" s="229"/>
      <c r="N1" s="229"/>
      <c r="O1" s="229"/>
      <c r="P1" s="229"/>
      <c r="Q1" s="230"/>
      <c r="R1" s="231" t="s">
        <v>11</v>
      </c>
      <c r="S1" s="226" t="s">
        <v>13</v>
      </c>
    </row>
    <row r="2" spans="1:19" ht="16.5" thickBot="1">
      <c r="A2" s="233"/>
      <c r="B2" s="233"/>
      <c r="C2" s="179"/>
      <c r="D2" s="234"/>
      <c r="E2" s="175"/>
      <c r="F2" s="197"/>
      <c r="G2" s="197"/>
      <c r="H2" s="179"/>
      <c r="I2" s="179"/>
      <c r="J2" s="196"/>
      <c r="K2" s="189"/>
      <c r="L2" s="10">
        <v>1</v>
      </c>
      <c r="M2" s="11">
        <v>2</v>
      </c>
      <c r="N2" s="11">
        <v>3</v>
      </c>
      <c r="O2" s="11">
        <v>4</v>
      </c>
      <c r="P2" s="12" t="s">
        <v>14</v>
      </c>
      <c r="Q2" s="13" t="s">
        <v>15</v>
      </c>
      <c r="R2" s="232"/>
      <c r="S2" s="227"/>
    </row>
    <row r="3" spans="1:19" ht="15.75">
      <c r="A3" s="14"/>
      <c r="B3" s="14"/>
      <c r="C3" s="14"/>
      <c r="D3" s="14"/>
      <c r="E3" s="15"/>
      <c r="F3" s="15"/>
      <c r="G3" s="14"/>
      <c r="H3" s="14"/>
      <c r="I3" s="14"/>
      <c r="J3" s="14"/>
      <c r="K3" s="54"/>
      <c r="L3" s="16"/>
      <c r="M3" s="16"/>
      <c r="N3" s="16"/>
      <c r="O3" s="16"/>
      <c r="P3" s="17"/>
      <c r="Q3" s="18"/>
      <c r="R3" s="19"/>
      <c r="S3" s="49"/>
    </row>
    <row r="4" spans="1:19">
      <c r="I4" s="41"/>
    </row>
    <row r="5" spans="1:19" ht="20.25">
      <c r="A5" s="169" t="s">
        <v>23</v>
      </c>
      <c r="B5" s="169"/>
      <c r="C5" s="169"/>
      <c r="D5" s="169"/>
      <c r="E5" s="169"/>
      <c r="F5" s="169"/>
      <c r="G5" s="169"/>
      <c r="H5" s="169"/>
      <c r="I5" s="86"/>
      <c r="J5" s="40"/>
      <c r="K5" s="42"/>
      <c r="L5" s="27"/>
      <c r="M5" s="27"/>
      <c r="N5" s="27"/>
      <c r="O5" s="28"/>
      <c r="P5" s="29"/>
      <c r="Q5" s="28"/>
      <c r="R5" s="29"/>
      <c r="S5" s="52"/>
    </row>
    <row r="6" spans="1:19" ht="18.75">
      <c r="A6" s="119">
        <v>1</v>
      </c>
      <c r="B6" s="116">
        <v>60</v>
      </c>
      <c r="C6" s="112" t="s">
        <v>46</v>
      </c>
      <c r="D6" s="110" t="s">
        <v>48</v>
      </c>
      <c r="E6" s="113" t="s">
        <v>67</v>
      </c>
      <c r="F6" s="113" t="s">
        <v>35</v>
      </c>
      <c r="G6" s="123">
        <v>37010</v>
      </c>
      <c r="H6" s="110" t="s">
        <v>37</v>
      </c>
      <c r="I6" s="112" t="s">
        <v>36</v>
      </c>
      <c r="J6" s="124">
        <v>60</v>
      </c>
      <c r="K6" s="118">
        <v>0.86280000000000001</v>
      </c>
      <c r="L6" s="125">
        <v>150</v>
      </c>
      <c r="M6" s="136">
        <v>167.5</v>
      </c>
      <c r="N6" s="136">
        <v>167.5</v>
      </c>
      <c r="O6" s="153"/>
      <c r="P6" s="122">
        <v>150</v>
      </c>
      <c r="Q6" s="154">
        <f>K6*P6</f>
        <v>129.42000000000002</v>
      </c>
      <c r="R6" s="112">
        <v>1</v>
      </c>
      <c r="S6" s="124">
        <v>12</v>
      </c>
    </row>
    <row r="7" spans="1:19" ht="15">
      <c r="I7"/>
    </row>
    <row r="8" spans="1:19" ht="20.25">
      <c r="A8" s="170" t="s">
        <v>27</v>
      </c>
      <c r="B8" s="170"/>
      <c r="C8" s="170"/>
      <c r="D8" s="170"/>
      <c r="E8" s="170"/>
      <c r="F8" s="170"/>
      <c r="G8" s="170"/>
      <c r="H8" s="170"/>
      <c r="J8" s="40"/>
      <c r="K8" s="39"/>
      <c r="L8" s="20"/>
      <c r="M8" s="20"/>
      <c r="N8" s="20"/>
      <c r="O8" s="20"/>
      <c r="P8" s="21"/>
      <c r="Q8" s="22"/>
      <c r="R8" s="23"/>
      <c r="S8" s="50"/>
    </row>
    <row r="9" spans="1:19" ht="18.75">
      <c r="A9" s="119">
        <v>1</v>
      </c>
      <c r="B9" s="119">
        <v>56</v>
      </c>
      <c r="C9" s="98" t="s">
        <v>46</v>
      </c>
      <c r="D9" s="98" t="s">
        <v>168</v>
      </c>
      <c r="E9" s="113" t="s">
        <v>169</v>
      </c>
      <c r="F9" s="113" t="s">
        <v>58</v>
      </c>
      <c r="G9" s="117">
        <v>36215</v>
      </c>
      <c r="H9" s="110" t="s">
        <v>33</v>
      </c>
      <c r="I9" s="98" t="s">
        <v>59</v>
      </c>
      <c r="J9" s="112">
        <v>56</v>
      </c>
      <c r="K9" s="118">
        <v>0.87480000000000002</v>
      </c>
      <c r="L9" s="125">
        <v>100</v>
      </c>
      <c r="M9" s="119">
        <v>110</v>
      </c>
      <c r="N9" s="119">
        <v>117.5</v>
      </c>
      <c r="O9" s="125"/>
      <c r="P9" s="129">
        <v>117.5</v>
      </c>
      <c r="Q9" s="156">
        <f>K9*P9</f>
        <v>102.789</v>
      </c>
      <c r="R9" s="112">
        <v>1</v>
      </c>
      <c r="S9" s="124">
        <v>12</v>
      </c>
    </row>
    <row r="10" spans="1:19" ht="18.75">
      <c r="A10" s="119">
        <v>2</v>
      </c>
      <c r="B10" s="119">
        <v>56</v>
      </c>
      <c r="C10" s="112" t="s">
        <v>49</v>
      </c>
      <c r="D10" s="110" t="s">
        <v>48</v>
      </c>
      <c r="E10" s="113" t="s">
        <v>71</v>
      </c>
      <c r="F10" s="113" t="s">
        <v>42</v>
      </c>
      <c r="G10" s="123">
        <v>30304</v>
      </c>
      <c r="H10" s="110" t="s">
        <v>33</v>
      </c>
      <c r="I10" s="110" t="s">
        <v>62</v>
      </c>
      <c r="J10" s="131">
        <v>55.95</v>
      </c>
      <c r="K10" s="144">
        <v>0.91100000000000003</v>
      </c>
      <c r="L10" s="125">
        <v>90</v>
      </c>
      <c r="M10" s="125">
        <v>100</v>
      </c>
      <c r="N10" s="125">
        <v>107.5</v>
      </c>
      <c r="O10" s="153"/>
      <c r="P10" s="122">
        <v>107.5</v>
      </c>
      <c r="Q10" s="156">
        <f>K10*P10</f>
        <v>97.932500000000005</v>
      </c>
      <c r="R10" s="112">
        <v>2</v>
      </c>
      <c r="S10" s="124">
        <v>5</v>
      </c>
    </row>
    <row r="11" spans="1:19">
      <c r="C11" s="43"/>
      <c r="D11" s="43"/>
      <c r="I11" s="41"/>
      <c r="J11" s="43"/>
      <c r="K11" s="39"/>
      <c r="L11" s="30"/>
      <c r="M11" s="30"/>
      <c r="N11" s="30"/>
      <c r="O11" s="30"/>
      <c r="P11" s="31"/>
      <c r="Q11" s="32"/>
      <c r="R11" s="33"/>
      <c r="S11" s="53"/>
    </row>
    <row r="12" spans="1:19" ht="20.25">
      <c r="A12" s="169" t="s">
        <v>28</v>
      </c>
      <c r="B12" s="169"/>
      <c r="C12" s="169"/>
      <c r="D12" s="169"/>
      <c r="E12" s="169"/>
      <c r="F12" s="169"/>
      <c r="G12" s="169"/>
      <c r="H12" s="169"/>
      <c r="I12" s="41"/>
      <c r="J12" s="58"/>
      <c r="K12" s="42"/>
      <c r="L12" s="27"/>
      <c r="M12" s="27"/>
      <c r="N12" s="27"/>
      <c r="O12" s="28"/>
      <c r="P12" s="29"/>
      <c r="Q12" s="28"/>
      <c r="R12" s="29"/>
      <c r="S12" s="52"/>
    </row>
    <row r="13" spans="1:19" ht="18.75">
      <c r="A13" s="119">
        <v>1</v>
      </c>
      <c r="B13" s="116">
        <v>82.5</v>
      </c>
      <c r="C13" s="112" t="s">
        <v>46</v>
      </c>
      <c r="D13" s="112" t="s">
        <v>48</v>
      </c>
      <c r="E13" s="113" t="s">
        <v>96</v>
      </c>
      <c r="F13" s="113" t="s">
        <v>77</v>
      </c>
      <c r="G13" s="123">
        <v>30330</v>
      </c>
      <c r="H13" s="110" t="s">
        <v>33</v>
      </c>
      <c r="I13" s="110" t="s">
        <v>39</v>
      </c>
      <c r="J13" s="124">
        <v>82.3</v>
      </c>
      <c r="K13" s="118">
        <v>0.62029999999999996</v>
      </c>
      <c r="L13" s="127">
        <v>170</v>
      </c>
      <c r="M13" s="125">
        <v>170</v>
      </c>
      <c r="N13" s="127">
        <v>187.5</v>
      </c>
      <c r="O13" s="153"/>
      <c r="P13" s="125">
        <v>170</v>
      </c>
      <c r="Q13" s="154">
        <f>K13*P13</f>
        <v>105.45099999999999</v>
      </c>
      <c r="R13" s="112">
        <v>1</v>
      </c>
      <c r="S13" s="124">
        <v>12</v>
      </c>
    </row>
    <row r="14" spans="1:19" ht="18.75">
      <c r="A14" s="119">
        <v>2</v>
      </c>
      <c r="B14" s="119">
        <v>110</v>
      </c>
      <c r="C14" s="98" t="s">
        <v>46</v>
      </c>
      <c r="D14" s="98" t="s">
        <v>168</v>
      </c>
      <c r="E14" s="113" t="s">
        <v>170</v>
      </c>
      <c r="F14" s="113" t="s">
        <v>77</v>
      </c>
      <c r="G14" s="117">
        <v>31205</v>
      </c>
      <c r="H14" s="110" t="s">
        <v>33</v>
      </c>
      <c r="I14" s="98" t="s">
        <v>39</v>
      </c>
      <c r="J14" s="112">
        <v>108.5</v>
      </c>
      <c r="K14" s="118">
        <v>0.53839999999999999</v>
      </c>
      <c r="L14" s="125">
        <v>230</v>
      </c>
      <c r="M14" s="119">
        <v>240</v>
      </c>
      <c r="N14" s="119">
        <v>250</v>
      </c>
      <c r="O14" s="125"/>
      <c r="P14" s="119">
        <v>250</v>
      </c>
      <c r="Q14" s="154">
        <f>K14*P14</f>
        <v>134.6</v>
      </c>
      <c r="R14" s="112">
        <v>1</v>
      </c>
      <c r="S14" s="124">
        <v>12</v>
      </c>
    </row>
    <row r="15" spans="1:19" ht="18.75">
      <c r="A15" s="119">
        <v>3</v>
      </c>
      <c r="B15" s="116">
        <v>100</v>
      </c>
      <c r="C15" s="110" t="s">
        <v>49</v>
      </c>
      <c r="D15" s="110" t="s">
        <v>48</v>
      </c>
      <c r="E15" s="111" t="s">
        <v>94</v>
      </c>
      <c r="F15" s="111" t="s">
        <v>74</v>
      </c>
      <c r="G15" s="117">
        <v>34180</v>
      </c>
      <c r="H15" s="110" t="s">
        <v>33</v>
      </c>
      <c r="I15" s="110" t="s">
        <v>74</v>
      </c>
      <c r="J15" s="124">
        <v>99.5</v>
      </c>
      <c r="K15" s="118">
        <v>0.55530000000000002</v>
      </c>
      <c r="L15" s="125">
        <v>235</v>
      </c>
      <c r="M15" s="125">
        <v>242.5</v>
      </c>
      <c r="N15" s="125">
        <v>250</v>
      </c>
      <c r="O15" s="153"/>
      <c r="P15" s="125">
        <v>250</v>
      </c>
      <c r="Q15" s="154">
        <f>K15*P15</f>
        <v>138.82500000000002</v>
      </c>
      <c r="R15" s="112">
        <v>1</v>
      </c>
      <c r="S15" s="124">
        <v>12</v>
      </c>
    </row>
    <row r="16" spans="1:19" ht="18.75">
      <c r="A16" s="119">
        <v>4</v>
      </c>
      <c r="B16" s="116">
        <v>100</v>
      </c>
      <c r="C16" s="112" t="s">
        <v>46</v>
      </c>
      <c r="D16" s="110" t="s">
        <v>48</v>
      </c>
      <c r="E16" s="111" t="s">
        <v>109</v>
      </c>
      <c r="F16" s="155" t="s">
        <v>101</v>
      </c>
      <c r="G16" s="155">
        <v>34424</v>
      </c>
      <c r="H16" s="110" t="s">
        <v>33</v>
      </c>
      <c r="I16" s="110" t="s">
        <v>39</v>
      </c>
      <c r="J16" s="124">
        <v>98.5</v>
      </c>
      <c r="K16" s="118">
        <v>0.55779999999999996</v>
      </c>
      <c r="L16" s="127">
        <v>225</v>
      </c>
      <c r="M16" s="125" t="s">
        <v>115</v>
      </c>
      <c r="N16" s="125" t="s">
        <v>115</v>
      </c>
      <c r="O16" s="153"/>
      <c r="P16" s="127">
        <v>0</v>
      </c>
      <c r="Q16" s="154">
        <f>K16*P16</f>
        <v>0</v>
      </c>
      <c r="R16" s="112" t="s">
        <v>148</v>
      </c>
      <c r="S16" s="124">
        <v>0</v>
      </c>
    </row>
    <row r="17" spans="1:19" ht="18.75">
      <c r="A17" s="119">
        <v>5</v>
      </c>
      <c r="B17" s="116">
        <v>67.5</v>
      </c>
      <c r="C17" s="112" t="s">
        <v>46</v>
      </c>
      <c r="D17" s="112" t="s">
        <v>48</v>
      </c>
      <c r="E17" s="114" t="s">
        <v>61</v>
      </c>
      <c r="F17" s="114" t="s">
        <v>32</v>
      </c>
      <c r="G17" s="130">
        <v>22333</v>
      </c>
      <c r="H17" s="110" t="s">
        <v>70</v>
      </c>
      <c r="I17" s="98" t="s">
        <v>62</v>
      </c>
      <c r="J17" s="124">
        <v>66.45</v>
      </c>
      <c r="K17" s="118">
        <v>1.1698</v>
      </c>
      <c r="L17" s="125">
        <v>180</v>
      </c>
      <c r="M17" s="125">
        <v>195</v>
      </c>
      <c r="N17" s="127">
        <v>210.5</v>
      </c>
      <c r="O17" s="153"/>
      <c r="P17" s="125">
        <v>195</v>
      </c>
      <c r="Q17" s="154">
        <f t="shared" ref="Q17:Q20" si="0">K17*P17</f>
        <v>228.11099999999999</v>
      </c>
      <c r="R17" s="112">
        <v>1</v>
      </c>
      <c r="S17" s="124">
        <v>12</v>
      </c>
    </row>
    <row r="18" spans="1:19" ht="18.75">
      <c r="A18" s="119">
        <v>6</v>
      </c>
      <c r="B18" s="116">
        <v>90</v>
      </c>
      <c r="C18" s="112" t="s">
        <v>46</v>
      </c>
      <c r="D18" s="112" t="s">
        <v>48</v>
      </c>
      <c r="E18" s="113" t="s">
        <v>93</v>
      </c>
      <c r="F18" s="113" t="s">
        <v>74</v>
      </c>
      <c r="G18" s="123">
        <v>29382</v>
      </c>
      <c r="H18" s="110" t="s">
        <v>70</v>
      </c>
      <c r="I18" s="110" t="s">
        <v>74</v>
      </c>
      <c r="J18" s="124">
        <v>89.6</v>
      </c>
      <c r="K18" s="118">
        <v>0.58689999999999998</v>
      </c>
      <c r="L18" s="125">
        <v>210</v>
      </c>
      <c r="M18" s="125">
        <v>220</v>
      </c>
      <c r="N18" s="125">
        <v>230</v>
      </c>
      <c r="O18" s="153"/>
      <c r="P18" s="125">
        <v>230</v>
      </c>
      <c r="Q18" s="154">
        <f t="shared" si="0"/>
        <v>134.98699999999999</v>
      </c>
      <c r="R18" s="112">
        <v>2</v>
      </c>
      <c r="S18" s="124">
        <v>5</v>
      </c>
    </row>
    <row r="19" spans="1:19" ht="18.75">
      <c r="A19" s="119">
        <v>7</v>
      </c>
      <c r="B19" s="88">
        <v>67.5</v>
      </c>
      <c r="C19" s="98" t="s">
        <v>49</v>
      </c>
      <c r="D19" s="95" t="s">
        <v>149</v>
      </c>
      <c r="E19" s="95" t="s">
        <v>102</v>
      </c>
      <c r="F19" s="96" t="s">
        <v>32</v>
      </c>
      <c r="G19" s="97">
        <v>18481</v>
      </c>
      <c r="H19" s="95" t="s">
        <v>103</v>
      </c>
      <c r="I19" s="98" t="s">
        <v>44</v>
      </c>
      <c r="J19" s="104">
        <v>67.5</v>
      </c>
      <c r="K19" s="105">
        <v>1.4965999999999999</v>
      </c>
      <c r="L19" s="125">
        <v>110</v>
      </c>
      <c r="M19" s="125">
        <v>120</v>
      </c>
      <c r="N19" s="125">
        <v>125</v>
      </c>
      <c r="O19" s="153"/>
      <c r="P19" s="125">
        <v>125</v>
      </c>
      <c r="Q19" s="154">
        <f>K19*P19</f>
        <v>187.07499999999999</v>
      </c>
      <c r="R19" s="112">
        <v>1</v>
      </c>
      <c r="S19" s="124">
        <v>12</v>
      </c>
    </row>
    <row r="20" spans="1:19" ht="18.75">
      <c r="A20" s="119">
        <v>8</v>
      </c>
      <c r="B20" s="116">
        <v>125</v>
      </c>
      <c r="C20" s="112" t="s">
        <v>54</v>
      </c>
      <c r="D20" s="112" t="s">
        <v>47</v>
      </c>
      <c r="E20" s="113" t="s">
        <v>68</v>
      </c>
      <c r="F20" s="113" t="s">
        <v>32</v>
      </c>
      <c r="G20" s="123">
        <v>31234</v>
      </c>
      <c r="H20" s="110" t="s">
        <v>33</v>
      </c>
      <c r="I20" s="110" t="s">
        <v>44</v>
      </c>
      <c r="J20" s="124">
        <v>124.85</v>
      </c>
      <c r="K20" s="118">
        <v>0.52129999999999999</v>
      </c>
      <c r="L20" s="125">
        <v>350</v>
      </c>
      <c r="M20" s="125">
        <v>381</v>
      </c>
      <c r="N20" s="125" t="s">
        <v>115</v>
      </c>
      <c r="O20" s="153"/>
      <c r="P20" s="125">
        <v>381</v>
      </c>
      <c r="Q20" s="154">
        <f t="shared" si="0"/>
        <v>198.61529999999999</v>
      </c>
      <c r="R20" s="112">
        <v>1</v>
      </c>
      <c r="S20" s="124">
        <v>12</v>
      </c>
    </row>
    <row r="22" spans="1:19">
      <c r="C22" s="43"/>
      <c r="D22" s="43"/>
      <c r="J22" s="43"/>
      <c r="K22" s="43"/>
      <c r="R22" s="34"/>
      <c r="S22" s="34"/>
    </row>
    <row r="23" spans="1:19" ht="15">
      <c r="I23"/>
    </row>
  </sheetData>
  <mergeCells count="17">
    <mergeCell ref="A12:H12"/>
    <mergeCell ref="A8:H8"/>
    <mergeCell ref="C1:C2"/>
    <mergeCell ref="A5:H5"/>
    <mergeCell ref="B1:B2"/>
    <mergeCell ref="H1:H2"/>
    <mergeCell ref="A1:A2"/>
    <mergeCell ref="E1:E2"/>
    <mergeCell ref="F1:F2"/>
    <mergeCell ref="G1:G2"/>
    <mergeCell ref="D1:D2"/>
    <mergeCell ref="I1:I2"/>
    <mergeCell ref="S1:S2"/>
    <mergeCell ref="K1:K2"/>
    <mergeCell ref="L1:Q1"/>
    <mergeCell ref="R1:R2"/>
    <mergeCell ref="J1:J2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Bench Press</vt:lpstr>
      <vt:lpstr>Лист2</vt:lpstr>
      <vt:lpstr>Лист3</vt:lpstr>
      <vt:lpstr>КУБОК РУСИЧИ 3</vt:lpstr>
      <vt:lpstr>Русский жим</vt:lpstr>
      <vt:lpstr>Русская тяга</vt:lpstr>
      <vt:lpstr>Народный жим</vt:lpstr>
      <vt:lpstr>Тяговое двоеборье</vt:lpstr>
      <vt:lpstr>Становая тяга</vt:lpstr>
      <vt:lpstr>Присед</vt:lpstr>
      <vt:lpstr>Троеборье</vt:lpstr>
      <vt:lpstr>Пауэрспорт</vt:lpstr>
      <vt:lpstr>Бицепс</vt:lpstr>
      <vt:lpstr>Командный зачет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cp:lastPrinted>2020-10-24T09:21:42Z</cp:lastPrinted>
  <dcterms:created xsi:type="dcterms:W3CDTF">2016-08-09T10:31:34Z</dcterms:created>
  <dcterms:modified xsi:type="dcterms:W3CDTF">2020-10-29T08:09:26Z</dcterms:modified>
</cp:coreProperties>
</file>